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 spartaan\"/>
    </mc:Choice>
  </mc:AlternateContent>
  <xr:revisionPtr revIDLastSave="0" documentId="13_ncr:1_{9A0B1BDF-C98E-4A1B-850A-720C86DDE03E}" xr6:coauthVersionLast="45" xr6:coauthVersionMax="45" xr10:uidLastSave="{00000000-0000-0000-0000-000000000000}"/>
  <bookViews>
    <workbookView xWindow="5805" yWindow="135" windowWidth="26115" windowHeight="15600" xr2:uid="{00000000-000D-0000-FFFF-FFFF00000000}"/>
  </bookViews>
  <sheets>
    <sheet name="2019" sheetId="1" r:id="rId1"/>
    <sheet name="Vrij stuk " sheetId="2" r:id="rId2"/>
    <sheet name="werklijst" sheetId="3" r:id="rId3"/>
    <sheet name="Namen deelnemers" sheetId="4" r:id="rId4"/>
    <sheet name="Blad1" sheetId="5" r:id="rId5"/>
    <sheet name="AFDRUKLIJST" sheetId="6" r:id="rId6"/>
  </sheets>
  <definedNames>
    <definedName name="Excel_BuiltIn__FilterDatabase_2">'Vrij stuk '!$A$1:$BB$78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D30" i="1"/>
  <c r="G69" i="1"/>
  <c r="F69" i="1"/>
  <c r="E69" i="1"/>
  <c r="A53" i="1" l="1"/>
  <c r="B53" i="1"/>
  <c r="D53" i="1"/>
  <c r="D84" i="2" l="1"/>
  <c r="D83" i="2"/>
  <c r="D82" i="2"/>
  <c r="D81" i="2"/>
  <c r="D80" i="2"/>
  <c r="D79" i="2"/>
  <c r="D78" i="2"/>
  <c r="D77" i="2"/>
  <c r="D76" i="2"/>
  <c r="D75" i="2"/>
  <c r="D74" i="2"/>
  <c r="D73" i="2"/>
  <c r="D68" i="2"/>
  <c r="D61" i="2"/>
  <c r="D58" i="2"/>
  <c r="D55" i="2"/>
  <c r="D50" i="2"/>
  <c r="D49" i="2"/>
  <c r="D46" i="2"/>
  <c r="D39" i="2"/>
  <c r="D38" i="2"/>
  <c r="D33" i="2"/>
  <c r="D32" i="2"/>
  <c r="D29" i="2"/>
  <c r="D25" i="2"/>
  <c r="D23" i="2"/>
  <c r="D22" i="2"/>
  <c r="D17" i="2"/>
  <c r="D15" i="2"/>
  <c r="D14" i="2"/>
  <c r="AN69" i="1" l="1"/>
  <c r="AE69" i="1" l="1"/>
  <c r="AD69" i="1"/>
  <c r="Z69" i="1" l="1"/>
  <c r="T69" i="1" l="1"/>
  <c r="U69" i="1"/>
  <c r="V69" i="1"/>
  <c r="W69" i="1"/>
  <c r="X69" i="1"/>
  <c r="Y69" i="1"/>
  <c r="AC69" i="1"/>
  <c r="S69" i="1" l="1"/>
  <c r="R69" i="1" l="1"/>
  <c r="Q69" i="1"/>
  <c r="C70" i="2"/>
  <c r="B70" i="2"/>
  <c r="A70" i="2"/>
  <c r="C24" i="2"/>
  <c r="B24" i="2"/>
  <c r="A24" i="2"/>
  <c r="C25" i="2"/>
  <c r="B25" i="2"/>
  <c r="A25" i="2"/>
  <c r="C65" i="2"/>
  <c r="B65" i="2"/>
  <c r="A65" i="2"/>
  <c r="L69" i="1"/>
  <c r="K69" i="1"/>
  <c r="D45" i="1"/>
  <c r="I69" i="1"/>
  <c r="D12" i="1"/>
  <c r="A74" i="2"/>
  <c r="C73" i="2"/>
  <c r="B73" i="2"/>
  <c r="A73" i="2"/>
  <c r="D15" i="1"/>
  <c r="C79" i="2"/>
  <c r="B79" i="2"/>
  <c r="A79" i="2"/>
  <c r="D49" i="1"/>
  <c r="C77" i="2"/>
  <c r="B77" i="2"/>
  <c r="A77" i="2"/>
  <c r="B59" i="2"/>
  <c r="D37" i="1"/>
  <c r="D56" i="3" s="1"/>
  <c r="D23" i="1"/>
  <c r="D37" i="3" s="1"/>
  <c r="D60" i="1"/>
  <c r="D48" i="1"/>
  <c r="D71" i="3" s="1"/>
  <c r="D20" i="1"/>
  <c r="D30" i="3" s="1"/>
  <c r="A22" i="2"/>
  <c r="D7" i="3"/>
  <c r="D32" i="1"/>
  <c r="D50" i="3" s="1"/>
  <c r="D58" i="3"/>
  <c r="D31" i="1"/>
  <c r="D49" i="3" s="1"/>
  <c r="D19" i="3"/>
  <c r="D42" i="1"/>
  <c r="D65" i="3" s="1"/>
  <c r="D64" i="3"/>
  <c r="D54" i="1"/>
  <c r="D78" i="3" s="1"/>
  <c r="B8" i="1"/>
  <c r="A8" i="1"/>
  <c r="B9" i="3"/>
  <c r="AW68" i="1"/>
  <c r="AV68" i="1"/>
  <c r="AU68" i="1"/>
  <c r="AT68" i="1"/>
  <c r="AS68" i="1"/>
  <c r="AR68" i="1"/>
  <c r="AQ68" i="1"/>
  <c r="AP68" i="1"/>
  <c r="A18" i="2"/>
  <c r="A6" i="2"/>
  <c r="A7" i="2"/>
  <c r="A8" i="2"/>
  <c r="A9" i="2"/>
  <c r="A10" i="2"/>
  <c r="A11" i="2"/>
  <c r="A12" i="2"/>
  <c r="A13" i="2"/>
  <c r="A14" i="2"/>
  <c r="A15" i="2"/>
  <c r="A16" i="2"/>
  <c r="A19" i="2"/>
  <c r="A20" i="2"/>
  <c r="A21" i="2"/>
  <c r="A23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1" i="2"/>
  <c r="A53" i="2"/>
  <c r="A54" i="2"/>
  <c r="A55" i="2"/>
  <c r="A56" i="2"/>
  <c r="A57" i="2"/>
  <c r="A58" i="2"/>
  <c r="A59" i="2"/>
  <c r="A60" i="2"/>
  <c r="A61" i="2"/>
  <c r="A62" i="2"/>
  <c r="A63" i="2"/>
  <c r="A64" i="2"/>
  <c r="A66" i="2"/>
  <c r="A67" i="2"/>
  <c r="A68" i="2"/>
  <c r="A69" i="2"/>
  <c r="A71" i="2"/>
  <c r="A72" i="2"/>
  <c r="A76" i="2"/>
  <c r="A78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5" i="2"/>
  <c r="C46" i="2"/>
  <c r="C47" i="2"/>
  <c r="C48" i="2"/>
  <c r="C49" i="2"/>
  <c r="C54" i="2"/>
  <c r="C55" i="2"/>
  <c r="C56" i="2"/>
  <c r="C57" i="2"/>
  <c r="C58" i="2"/>
  <c r="C60" i="2"/>
  <c r="C63" i="2"/>
  <c r="C64" i="2"/>
  <c r="C66" i="2"/>
  <c r="C67" i="2"/>
  <c r="C68" i="2"/>
  <c r="C69" i="2"/>
  <c r="C71" i="2"/>
  <c r="C72" i="2"/>
  <c r="C74" i="2"/>
  <c r="C75" i="2"/>
  <c r="C76" i="2"/>
  <c r="C78" i="2"/>
  <c r="B6" i="2"/>
  <c r="B7" i="2"/>
  <c r="B8" i="2"/>
  <c r="B9" i="2"/>
  <c r="B10" i="2"/>
  <c r="B11" i="2"/>
  <c r="B12" i="2"/>
  <c r="B13" i="2"/>
  <c r="B14" i="2"/>
  <c r="B15" i="2"/>
  <c r="B16" i="2"/>
  <c r="B18" i="2"/>
  <c r="B19" i="2"/>
  <c r="B20" i="2"/>
  <c r="B21" i="2"/>
  <c r="B22" i="2"/>
  <c r="B23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3" i="2"/>
  <c r="B54" i="2"/>
  <c r="B55" i="2"/>
  <c r="B56" i="2"/>
  <c r="B57" i="2"/>
  <c r="B58" i="2"/>
  <c r="B60" i="2"/>
  <c r="B61" i="2"/>
  <c r="B63" i="2"/>
  <c r="B64" i="2"/>
  <c r="B66" i="2"/>
  <c r="B67" i="2"/>
  <c r="B68" i="2"/>
  <c r="B69" i="2"/>
  <c r="B71" i="2"/>
  <c r="B72" i="2"/>
  <c r="B74" i="2"/>
  <c r="B75" i="2"/>
  <c r="B76" i="2"/>
  <c r="B78" i="2"/>
  <c r="B16" i="3"/>
  <c r="B46" i="3"/>
  <c r="A46" i="3"/>
  <c r="A6" i="3"/>
  <c r="A7" i="1"/>
  <c r="A7" i="3"/>
  <c r="B7" i="3"/>
  <c r="D7" i="2"/>
  <c r="D8" i="2"/>
  <c r="A11" i="1"/>
  <c r="B11" i="1"/>
  <c r="B17" i="3" s="1"/>
  <c r="A9" i="1"/>
  <c r="B9" i="1"/>
  <c r="B13" i="3"/>
  <c r="A14" i="3"/>
  <c r="B15" i="3"/>
  <c r="A10" i="1"/>
  <c r="D12" i="2" s="1"/>
  <c r="A22" i="3"/>
  <c r="A18" i="3"/>
  <c r="A14" i="1"/>
  <c r="A19" i="3"/>
  <c r="B14" i="1"/>
  <c r="B24" i="3" s="1"/>
  <c r="A20" i="3"/>
  <c r="A17" i="1"/>
  <c r="B17" i="1"/>
  <c r="B21" i="3"/>
  <c r="A23" i="3"/>
  <c r="A19" i="1"/>
  <c r="B19" i="1"/>
  <c r="B29" i="3" s="1"/>
  <c r="A16" i="1"/>
  <c r="B16" i="1"/>
  <c r="A22" i="1"/>
  <c r="B22" i="1"/>
  <c r="A18" i="1"/>
  <c r="B18" i="1"/>
  <c r="B27" i="3" s="1"/>
  <c r="A24" i="1"/>
  <c r="B24" i="1"/>
  <c r="B40" i="3" s="1"/>
  <c r="A25" i="1"/>
  <c r="A41" i="3" s="1"/>
  <c r="B25" i="1"/>
  <c r="B41" i="3" s="1"/>
  <c r="A26" i="1"/>
  <c r="A30" i="3"/>
  <c r="B26" i="1"/>
  <c r="A28" i="1"/>
  <c r="A31" i="3"/>
  <c r="B28" i="1"/>
  <c r="B31" i="3"/>
  <c r="A29" i="1"/>
  <c r="B29" i="1"/>
  <c r="B47" i="3" s="1"/>
  <c r="B33" i="3"/>
  <c r="A34" i="3"/>
  <c r="A35" i="3"/>
  <c r="A36" i="3"/>
  <c r="B48" i="3"/>
  <c r="B37" i="3"/>
  <c r="A38" i="3"/>
  <c r="B38" i="3"/>
  <c r="A39" i="3"/>
  <c r="B39" i="3"/>
  <c r="A33" i="1"/>
  <c r="A34" i="1"/>
  <c r="B34" i="1"/>
  <c r="A35" i="1"/>
  <c r="B35" i="1"/>
  <c r="A43" i="3"/>
  <c r="A36" i="1"/>
  <c r="B36" i="1"/>
  <c r="B55" i="3" s="1"/>
  <c r="B45" i="3"/>
  <c r="A39" i="1"/>
  <c r="B39" i="1"/>
  <c r="B59" i="3" s="1"/>
  <c r="A40" i="1"/>
  <c r="B40" i="1"/>
  <c r="B49" i="3"/>
  <c r="A41" i="1"/>
  <c r="A50" i="3"/>
  <c r="B41" i="1"/>
  <c r="B62" i="3" s="1"/>
  <c r="A42" i="1"/>
  <c r="B42" i="1"/>
  <c r="A43" i="1"/>
  <c r="B43" i="1"/>
  <c r="A44" i="1"/>
  <c r="A56" i="3"/>
  <c r="B44" i="1"/>
  <c r="B68" i="3" s="1"/>
  <c r="A46" i="1"/>
  <c r="A58" i="3"/>
  <c r="B46" i="1"/>
  <c r="B69" i="3" s="1"/>
  <c r="A47" i="1"/>
  <c r="B47" i="1"/>
  <c r="B70" i="3" s="1"/>
  <c r="A50" i="1"/>
  <c r="B50" i="1"/>
  <c r="A51" i="1"/>
  <c r="B51" i="1"/>
  <c r="B73" i="3" s="1"/>
  <c r="A52" i="1"/>
  <c r="B52" i="1"/>
  <c r="B76" i="3" s="1"/>
  <c r="A55" i="1"/>
  <c r="B55" i="1"/>
  <c r="B79" i="3" s="1"/>
  <c r="A56" i="1"/>
  <c r="B56" i="1"/>
  <c r="A58" i="1"/>
  <c r="B58" i="1"/>
  <c r="A67" i="3"/>
  <c r="B67" i="3"/>
  <c r="A59" i="1"/>
  <c r="B59" i="1"/>
  <c r="A61" i="1"/>
  <c r="B61" i="1"/>
  <c r="A62" i="1"/>
  <c r="B62" i="1"/>
  <c r="A63" i="1"/>
  <c r="A71" i="3"/>
  <c r="B63" i="1"/>
  <c r="B71" i="3"/>
  <c r="A64" i="1"/>
  <c r="B64" i="1"/>
  <c r="A65" i="1"/>
  <c r="B65" i="1"/>
  <c r="A74" i="3"/>
  <c r="B74" i="3"/>
  <c r="A75" i="3"/>
  <c r="B75" i="3"/>
  <c r="A66" i="1"/>
  <c r="B66" i="1"/>
  <c r="B77" i="3"/>
  <c r="A78" i="3"/>
  <c r="B5" i="3"/>
  <c r="D6" i="3"/>
  <c r="D7" i="1"/>
  <c r="D8" i="3"/>
  <c r="D9" i="3"/>
  <c r="D8" i="1"/>
  <c r="D11" i="3" s="1"/>
  <c r="D11" i="1"/>
  <c r="D17" i="3" s="1"/>
  <c r="D9" i="1"/>
  <c r="D12" i="3" s="1"/>
  <c r="D13" i="3"/>
  <c r="D14" i="3"/>
  <c r="D21" i="3"/>
  <c r="D15" i="3"/>
  <c r="D10" i="1"/>
  <c r="D16" i="3" s="1"/>
  <c r="D22" i="3"/>
  <c r="D18" i="3"/>
  <c r="D14" i="1"/>
  <c r="D24" i="3" s="1"/>
  <c r="D20" i="3"/>
  <c r="D17" i="1"/>
  <c r="D28" i="3"/>
  <c r="D13" i="1"/>
  <c r="D23" i="3" s="1"/>
  <c r="D19" i="1"/>
  <c r="D16" i="1"/>
  <c r="D25" i="3" s="1"/>
  <c r="D22" i="1"/>
  <c r="D32" i="3" s="1"/>
  <c r="D18" i="1"/>
  <c r="D27" i="3" s="1"/>
  <c r="D24" i="1"/>
  <c r="D40" i="3" s="1"/>
  <c r="D25" i="1"/>
  <c r="D41" i="3" s="1"/>
  <c r="D26" i="1"/>
  <c r="D42" i="3" s="1"/>
  <c r="D28" i="1"/>
  <c r="D44" i="3" s="1"/>
  <c r="D29" i="1"/>
  <c r="D47" i="3" s="1"/>
  <c r="D33" i="3"/>
  <c r="D34" i="3"/>
  <c r="D35" i="3"/>
  <c r="D36" i="3"/>
  <c r="D48" i="3"/>
  <c r="D38" i="3"/>
  <c r="D39" i="3"/>
  <c r="D33" i="1"/>
  <c r="D52" i="3" s="1"/>
  <c r="D34" i="1"/>
  <c r="D53" i="3" s="1"/>
  <c r="D35" i="1"/>
  <c r="D54" i="3" s="1"/>
  <c r="D27" i="1"/>
  <c r="D43" i="3" s="1"/>
  <c r="D36" i="1"/>
  <c r="D55" i="3" s="1"/>
  <c r="D45" i="3"/>
  <c r="D57" i="1"/>
  <c r="D80" i="3" s="1"/>
  <c r="D46" i="3"/>
  <c r="D38" i="1"/>
  <c r="D57" i="3" s="1"/>
  <c r="D39" i="1"/>
  <c r="D59" i="3" s="1"/>
  <c r="D40" i="1"/>
  <c r="D61" i="3" s="1"/>
  <c r="D41" i="1"/>
  <c r="D62" i="3" s="1"/>
  <c r="D51" i="3"/>
  <c r="D63" i="3"/>
  <c r="D43" i="1"/>
  <c r="D66" i="3" s="1"/>
  <c r="D44" i="1"/>
  <c r="D68" i="3" s="1"/>
  <c r="D21" i="1"/>
  <c r="D31" i="3" s="1"/>
  <c r="D46" i="1"/>
  <c r="D69" i="3" s="1"/>
  <c r="D47" i="1"/>
  <c r="D70" i="3" s="1"/>
  <c r="D60" i="3"/>
  <c r="D50" i="1"/>
  <c r="D72" i="3" s="1"/>
  <c r="D51" i="1"/>
  <c r="D73" i="3" s="1"/>
  <c r="D52" i="1"/>
  <c r="D76" i="3" s="1"/>
  <c r="D55" i="1"/>
  <c r="D79" i="3" s="1"/>
  <c r="D56" i="1"/>
  <c r="D58" i="1"/>
  <c r="D67" i="3"/>
  <c r="D59" i="1"/>
  <c r="D61" i="1"/>
  <c r="D62" i="1"/>
  <c r="D63" i="1"/>
  <c r="D64" i="1"/>
  <c r="D65" i="1"/>
  <c r="D74" i="3"/>
  <c r="D75" i="3"/>
  <c r="D66" i="1"/>
  <c r="D77" i="3"/>
  <c r="D67" i="1"/>
  <c r="D5" i="3"/>
  <c r="C5" i="2"/>
  <c r="B5" i="2"/>
  <c r="A5" i="2"/>
  <c r="C4" i="2"/>
  <c r="B4" i="2"/>
  <c r="A4" i="2"/>
  <c r="A5" i="3"/>
  <c r="B57" i="3"/>
  <c r="A80" i="3"/>
  <c r="B10" i="3"/>
  <c r="B19" i="3"/>
  <c r="A8" i="3"/>
  <c r="B43" i="3"/>
  <c r="A57" i="3"/>
  <c r="A49" i="3"/>
  <c r="B8" i="3"/>
  <c r="A37" i="3"/>
  <c r="A21" i="3"/>
  <c r="B56" i="3"/>
  <c r="B52" i="3"/>
  <c r="B78" i="3"/>
  <c r="B58" i="3"/>
  <c r="B50" i="3"/>
  <c r="B30" i="3"/>
  <c r="B18" i="3"/>
  <c r="B6" i="3"/>
  <c r="C6" i="3"/>
  <c r="C18" i="3"/>
  <c r="C5" i="3"/>
  <c r="C6" i="1" l="1"/>
  <c r="D29" i="3"/>
  <c r="C30" i="1"/>
  <c r="D10" i="3"/>
  <c r="C53" i="1"/>
  <c r="C77" i="3" s="1"/>
  <c r="D67" i="2"/>
  <c r="D13" i="2"/>
  <c r="D42" i="2"/>
  <c r="D59" i="2"/>
  <c r="D63" i="2"/>
  <c r="D66" i="2"/>
  <c r="D40" i="2"/>
  <c r="D30" i="2"/>
  <c r="D52" i="2"/>
  <c r="A42" i="3"/>
  <c r="D28" i="2"/>
  <c r="D60" i="2"/>
  <c r="A68" i="3"/>
  <c r="D45" i="2"/>
  <c r="A47" i="3"/>
  <c r="D31" i="2"/>
  <c r="D64" i="2"/>
  <c r="D41" i="2"/>
  <c r="A54" i="3"/>
  <c r="D36" i="2"/>
  <c r="D9" i="2"/>
  <c r="D6" i="2"/>
  <c r="A11" i="3"/>
  <c r="D10" i="2"/>
  <c r="D56" i="2"/>
  <c r="D19" i="2"/>
  <c r="A66" i="3"/>
  <c r="D44" i="2"/>
  <c r="A77" i="3"/>
  <c r="D54" i="2"/>
  <c r="A65" i="3"/>
  <c r="D43" i="2"/>
  <c r="A53" i="3"/>
  <c r="D35" i="2"/>
  <c r="A40" i="3"/>
  <c r="D26" i="2"/>
  <c r="A29" i="3"/>
  <c r="D21" i="2"/>
  <c r="A24" i="3"/>
  <c r="D16" i="2"/>
  <c r="A12" i="3"/>
  <c r="D11" i="2"/>
  <c r="A60" i="3"/>
  <c r="A32" i="3"/>
  <c r="D24" i="2"/>
  <c r="D53" i="2"/>
  <c r="D27" i="2"/>
  <c r="A69" i="3"/>
  <c r="D47" i="2"/>
  <c r="A52" i="3"/>
  <c r="D34" i="2"/>
  <c r="A55" i="3"/>
  <c r="D37" i="2"/>
  <c r="D48" i="2"/>
  <c r="D18" i="2"/>
  <c r="D65" i="2"/>
  <c r="D62" i="2"/>
  <c r="D57" i="2"/>
  <c r="A72" i="3"/>
  <c r="D51" i="2"/>
  <c r="A27" i="3"/>
  <c r="D20" i="2"/>
  <c r="B34" i="3"/>
  <c r="B65" i="3"/>
  <c r="B42" i="3"/>
  <c r="A62" i="3"/>
  <c r="A59" i="3"/>
  <c r="A48" i="3"/>
  <c r="A79" i="3"/>
  <c r="B60" i="3"/>
  <c r="A64" i="3"/>
  <c r="B20" i="3"/>
  <c r="A26" i="3"/>
  <c r="B28" i="3"/>
  <c r="A61" i="3"/>
  <c r="B51" i="3"/>
  <c r="B36" i="3"/>
  <c r="A63" i="3"/>
  <c r="A16" i="3"/>
  <c r="B61" i="3"/>
  <c r="A70" i="3"/>
  <c r="B11" i="3"/>
  <c r="B44" i="3"/>
  <c r="A76" i="3"/>
  <c r="A51" i="3"/>
  <c r="A10" i="3"/>
  <c r="A9" i="3"/>
  <c r="B26" i="3"/>
  <c r="A25" i="3"/>
  <c r="A45" i="3"/>
  <c r="B72" i="3"/>
  <c r="B35" i="3"/>
  <c r="A44" i="3"/>
  <c r="A17" i="3"/>
  <c r="B25" i="3"/>
  <c r="C14" i="1"/>
  <c r="C24" i="3" s="1"/>
  <c r="B14" i="3"/>
  <c r="B66" i="3"/>
  <c r="B12" i="3"/>
  <c r="B32" i="3"/>
  <c r="B64" i="3"/>
  <c r="A13" i="3"/>
  <c r="A73" i="3"/>
  <c r="B63" i="3"/>
  <c r="A15" i="3"/>
  <c r="B54" i="3"/>
  <c r="A33" i="3"/>
  <c r="B23" i="3"/>
  <c r="A28" i="3"/>
  <c r="B53" i="3"/>
  <c r="B22" i="3"/>
  <c r="C58" i="1"/>
  <c r="C7" i="1"/>
  <c r="C10" i="3" s="1"/>
  <c r="C18" i="1"/>
  <c r="C27" i="3" s="1"/>
  <c r="C35" i="3"/>
  <c r="C33" i="3"/>
  <c r="C10" i="1"/>
  <c r="C16" i="3" s="1"/>
  <c r="C67" i="3"/>
  <c r="C67" i="1"/>
  <c r="C20" i="1"/>
  <c r="C30" i="3" s="1"/>
  <c r="C41" i="1"/>
  <c r="C62" i="3" s="1"/>
  <c r="C7" i="3"/>
  <c r="C13" i="3"/>
  <c r="C16" i="1"/>
  <c r="C25" i="3" s="1"/>
  <c r="C45" i="1"/>
  <c r="C28" i="1"/>
  <c r="C44" i="3" s="1"/>
  <c r="C47" i="1"/>
  <c r="C70" i="3" s="1"/>
  <c r="C66" i="1"/>
  <c r="C21" i="1"/>
  <c r="C31" i="3" s="1"/>
  <c r="C11" i="1"/>
  <c r="C17" i="3" s="1"/>
  <c r="C25" i="1"/>
  <c r="C41" i="3" s="1"/>
  <c r="C23" i="1"/>
  <c r="C37" i="3" s="1"/>
  <c r="C9" i="3"/>
  <c r="C34" i="1"/>
  <c r="C53" i="3" s="1"/>
  <c r="C43" i="1"/>
  <c r="C66" i="3" s="1"/>
  <c r="C46" i="1"/>
  <c r="C69" i="3" s="1"/>
  <c r="C50" i="1"/>
  <c r="C72" i="3" s="1"/>
  <c r="C8" i="1"/>
  <c r="C11" i="3" s="1"/>
  <c r="C21" i="3"/>
  <c r="C19" i="1"/>
  <c r="C29" i="3" s="1"/>
  <c r="C48" i="3"/>
  <c r="C36" i="1"/>
  <c r="C55" i="3" s="1"/>
  <c r="C19" i="3"/>
  <c r="C37" i="1"/>
  <c r="C56" i="3" s="1"/>
  <c r="C34" i="3"/>
  <c r="C39" i="3"/>
  <c r="C75" i="3"/>
  <c r="C36" i="3"/>
  <c r="C38" i="3"/>
  <c r="C8" i="3"/>
  <c r="C45" i="3"/>
  <c r="C27" i="1"/>
  <c r="C43" i="3" s="1"/>
  <c r="C60" i="1"/>
  <c r="D26" i="3"/>
  <c r="C49" i="1"/>
  <c r="C48" i="1"/>
  <c r="C71" i="3" s="1"/>
  <c r="C63" i="1"/>
  <c r="C59" i="1"/>
  <c r="C22" i="3"/>
  <c r="C64" i="3"/>
  <c r="C33" i="1"/>
  <c r="C52" i="3" s="1"/>
  <c r="C42" i="1"/>
  <c r="C65" i="3" s="1"/>
  <c r="C24" i="1"/>
  <c r="C40" i="3" s="1"/>
  <c r="C63" i="3"/>
  <c r="C65" i="1"/>
  <c r="C55" i="1"/>
  <c r="C79" i="3" s="1"/>
  <c r="C26" i="1"/>
  <c r="C42" i="3" s="1"/>
  <c r="C39" i="1"/>
  <c r="C59" i="3" s="1"/>
  <c r="C28" i="3"/>
  <c r="C57" i="1"/>
  <c r="C80" i="3" s="1"/>
  <c r="C31" i="1"/>
  <c r="C49" i="3" s="1"/>
  <c r="C14" i="3"/>
  <c r="C38" i="1"/>
  <c r="C57" i="3" s="1"/>
  <c r="C15" i="3"/>
  <c r="C60" i="3"/>
  <c r="C46" i="3"/>
  <c r="C9" i="1"/>
  <c r="C12" i="3" s="1"/>
  <c r="C15" i="1"/>
  <c r="C64" i="1"/>
  <c r="C29" i="1"/>
  <c r="C47" i="3" s="1"/>
  <c r="C40" i="1"/>
  <c r="C61" i="3" s="1"/>
  <c r="C62" i="1"/>
  <c r="C44" i="1"/>
  <c r="C68" i="3" s="1"/>
  <c r="C54" i="1"/>
  <c r="C78" i="3" s="1"/>
  <c r="C22" i="1"/>
  <c r="C32" i="3" s="1"/>
  <c r="C51" i="1"/>
  <c r="C73" i="3" s="1"/>
  <c r="C35" i="1"/>
  <c r="C54" i="3" s="1"/>
  <c r="C17" i="1"/>
  <c r="C26" i="3" s="1"/>
  <c r="C56" i="1"/>
  <c r="C61" i="1"/>
  <c r="C52" i="1"/>
  <c r="C76" i="3" s="1"/>
  <c r="C32" i="1"/>
  <c r="C50" i="3" s="1"/>
  <c r="C58" i="3"/>
  <c r="C13" i="1"/>
  <c r="C23" i="3" s="1"/>
  <c r="C51" i="3"/>
  <c r="C20" i="3"/>
  <c r="C74" i="3"/>
  <c r="C12" i="1"/>
</calcChain>
</file>

<file path=xl/sharedStrings.xml><?xml version="1.0" encoding="utf-8"?>
<sst xmlns="http://schemas.openxmlformats.org/spreadsheetml/2006/main" count="454" uniqueCount="240">
  <si>
    <t>Mei</t>
  </si>
  <si>
    <t>Juni</t>
  </si>
  <si>
    <t>Juli</t>
  </si>
  <si>
    <t>Ranking</t>
  </si>
  <si>
    <t>Totaal</t>
  </si>
  <si>
    <t>Te rijden KM:</t>
  </si>
  <si>
    <t>8u</t>
  </si>
  <si>
    <t>Gemiddelde snelheid</t>
  </si>
  <si>
    <t>Vertrekkers (inc.gasten)</t>
  </si>
  <si>
    <t>Lekke band</t>
  </si>
  <si>
    <t>Werkelijk afgelegde km's</t>
  </si>
  <si>
    <t>Naam</t>
  </si>
  <si>
    <t>Totaal KM</t>
  </si>
  <si>
    <t>JANSSENS</t>
  </si>
  <si>
    <t>Mark</t>
  </si>
  <si>
    <t>Raf</t>
  </si>
  <si>
    <t>JENS</t>
  </si>
  <si>
    <t>Fred</t>
  </si>
  <si>
    <t>MOUS</t>
  </si>
  <si>
    <t>Frans</t>
  </si>
  <si>
    <t>Ad</t>
  </si>
  <si>
    <t>SCHROYEN</t>
  </si>
  <si>
    <t>Jeroen</t>
  </si>
  <si>
    <t>SEPTEMBER</t>
  </si>
  <si>
    <t>Thierry</t>
  </si>
  <si>
    <t>VAN PUT</t>
  </si>
  <si>
    <t>Kevin</t>
  </si>
  <si>
    <t>Rudi</t>
  </si>
  <si>
    <t>VERHAEGEN</t>
  </si>
  <si>
    <t>Hugo</t>
  </si>
  <si>
    <t>Marco</t>
  </si>
  <si>
    <t>WIERSMA</t>
  </si>
  <si>
    <t>Siebrand</t>
  </si>
  <si>
    <t>Stefan</t>
  </si>
  <si>
    <t>BEEN</t>
  </si>
  <si>
    <t>René</t>
  </si>
  <si>
    <t>BEEN-Nagtegaal</t>
  </si>
  <si>
    <t>Esther</t>
  </si>
  <si>
    <t>BEREK</t>
  </si>
  <si>
    <t>Andy</t>
  </si>
  <si>
    <t>BEYERS</t>
  </si>
  <si>
    <t>Gert</t>
  </si>
  <si>
    <t>Ronny</t>
  </si>
  <si>
    <t>BOGAERTS</t>
  </si>
  <si>
    <t>CLAESSENS</t>
  </si>
  <si>
    <t>Dirk</t>
  </si>
  <si>
    <t>CLEIREN</t>
  </si>
  <si>
    <t>Bart</t>
  </si>
  <si>
    <t>DAMS</t>
  </si>
  <si>
    <t>Johan</t>
  </si>
  <si>
    <t>DE BRUIN</t>
  </si>
  <si>
    <t>Patrick</t>
  </si>
  <si>
    <t>DE MEYER</t>
  </si>
  <si>
    <t>Kurt</t>
  </si>
  <si>
    <t>DE SCHUTTER</t>
  </si>
  <si>
    <t>Jef</t>
  </si>
  <si>
    <t>DIERCKX</t>
  </si>
  <si>
    <t>Luc</t>
  </si>
  <si>
    <t>DINGEMANS</t>
  </si>
  <si>
    <t>Marc</t>
  </si>
  <si>
    <t>FRANCKEN</t>
  </si>
  <si>
    <t>Frank</t>
  </si>
  <si>
    <t>GUNS</t>
  </si>
  <si>
    <t>Serge</t>
  </si>
  <si>
    <t>JANSSEN JAN</t>
  </si>
  <si>
    <t>JUNIOR</t>
  </si>
  <si>
    <t>MAES</t>
  </si>
  <si>
    <t>Ivo</t>
  </si>
  <si>
    <t>MEES</t>
  </si>
  <si>
    <t>Alfons</t>
  </si>
  <si>
    <t>MERCY</t>
  </si>
  <si>
    <t>Quinten</t>
  </si>
  <si>
    <t>MEYVIS</t>
  </si>
  <si>
    <t>Bert</t>
  </si>
  <si>
    <t>MICHIELSEN</t>
  </si>
  <si>
    <t>Ronald</t>
  </si>
  <si>
    <t>PALS</t>
  </si>
  <si>
    <t>Sven</t>
  </si>
  <si>
    <t>SCHOEPEN</t>
  </si>
  <si>
    <t>SCHOUWAERTS</t>
  </si>
  <si>
    <t>Gaspareli</t>
  </si>
  <si>
    <t>Lieven</t>
  </si>
  <si>
    <t>STIJLEMAN</t>
  </si>
  <si>
    <t>VAN BEECK</t>
  </si>
  <si>
    <t>Joseph</t>
  </si>
  <si>
    <t>VAN DER POEL</t>
  </si>
  <si>
    <t>Jack</t>
  </si>
  <si>
    <t>VAN HOUTVEN</t>
  </si>
  <si>
    <t>VAN HUFFEL</t>
  </si>
  <si>
    <t>Karl</t>
  </si>
  <si>
    <t>VAN LOON</t>
  </si>
  <si>
    <t>Paul</t>
  </si>
  <si>
    <t>VANDEZANDE</t>
  </si>
  <si>
    <t>François</t>
  </si>
  <si>
    <t>Erwin</t>
  </si>
  <si>
    <t>VANREUSEL</t>
  </si>
  <si>
    <t>VERHOEVEN</t>
  </si>
  <si>
    <t>WESTERLINCK</t>
  </si>
  <si>
    <t>oktob.</t>
  </si>
  <si>
    <t>ROBYN</t>
  </si>
  <si>
    <t>VREEKE</t>
  </si>
  <si>
    <t>Jonas</t>
  </si>
  <si>
    <t>GOVAERTS</t>
  </si>
  <si>
    <t>Bruno</t>
  </si>
  <si>
    <t>SCHITTECAT</t>
  </si>
  <si>
    <t>Aug</t>
  </si>
  <si>
    <t>VAN DE WOUWER</t>
  </si>
  <si>
    <t>VAN NUETEN</t>
  </si>
  <si>
    <t>pasta</t>
  </si>
  <si>
    <t>zomer</t>
  </si>
  <si>
    <t>Bonifacius</t>
  </si>
  <si>
    <t>Roel</t>
  </si>
  <si>
    <t>GHEYLE</t>
  </si>
  <si>
    <t>KLEIMERS</t>
  </si>
  <si>
    <t>David</t>
  </si>
  <si>
    <t>Yves</t>
  </si>
  <si>
    <t>SMOLDERS</t>
  </si>
  <si>
    <t>VAN EEKELEN</t>
  </si>
  <si>
    <t xml:space="preserve">WILLEMSEN </t>
  </si>
  <si>
    <t>Lars</t>
  </si>
  <si>
    <t>Witse</t>
  </si>
  <si>
    <t>Tony</t>
  </si>
  <si>
    <t>JASPERS</t>
  </si>
  <si>
    <t>Theo</t>
  </si>
  <si>
    <t>FIFIELED</t>
  </si>
  <si>
    <t>Jordan</t>
  </si>
  <si>
    <t>PAELINCK</t>
  </si>
  <si>
    <t>Chris</t>
  </si>
  <si>
    <t>GEERTS</t>
  </si>
  <si>
    <t>EVERS</t>
  </si>
  <si>
    <t>Danny</t>
  </si>
  <si>
    <t>Christophe</t>
  </si>
  <si>
    <t>DE MOOR</t>
  </si>
  <si>
    <t>Eric</t>
  </si>
  <si>
    <t>Lorenz</t>
  </si>
  <si>
    <t>Robby</t>
  </si>
  <si>
    <t>DE KEULENAAR</t>
  </si>
  <si>
    <t>Remco</t>
  </si>
  <si>
    <t>Reno</t>
  </si>
  <si>
    <t>DATUM :</t>
  </si>
  <si>
    <t>VAN HOOF</t>
  </si>
  <si>
    <t>Sept</t>
  </si>
  <si>
    <t xml:space="preserve"> </t>
  </si>
  <si>
    <t>BOGAERT</t>
  </si>
  <si>
    <t>Ward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</si>
  <si>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</si>
  <si>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</si>
  <si>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</si>
  <si>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</si>
  <si>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</si>
  <si>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</si>
  <si>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</si>
  <si>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</si>
  <si>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</si>
  <si>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</si>
  <si>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</si>
  <si>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</si>
  <si>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</si>
  <si>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</si>
  <si>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Column16</t>
  </si>
  <si>
    <t>Column17</t>
  </si>
  <si>
    <t>Column18</t>
  </si>
  <si>
    <t>Column19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</si>
  <si>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</si>
  <si>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</si>
  <si>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</si>
  <si>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</si>
  <si>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</si>
  <si>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</si>
  <si>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</si>
  <si>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</si>
  <si>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</si>
  <si>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</si>
  <si>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</si>
  <si>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</si>
  <si>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</si>
  <si>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</si>
  <si>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</si>
  <si>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</si>
  <si>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</si>
  <si>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</si>
  <si>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</si>
  <si>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</si>
  <si>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</si>
  <si>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</si>
  <si>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Domien</t>
  </si>
  <si>
    <t>VAN DEUN</t>
  </si>
  <si>
    <t>Ferre</t>
  </si>
  <si>
    <t>MEEKERS</t>
  </si>
  <si>
    <t>Afstand</t>
  </si>
  <si>
    <t>Vrijstuk</t>
  </si>
  <si>
    <t>:</t>
  </si>
  <si>
    <t>MEEUWSEN</t>
  </si>
  <si>
    <t>Thomas</t>
  </si>
  <si>
    <t>Tim</t>
  </si>
  <si>
    <t>FRANKEN</t>
  </si>
  <si>
    <t>ROOIJMANS</t>
  </si>
  <si>
    <t>VAN NEUTEN</t>
  </si>
  <si>
    <t>Pol</t>
  </si>
  <si>
    <t>Okto</t>
  </si>
  <si>
    <t>GORIS</t>
  </si>
  <si>
    <t>Edwin</t>
  </si>
  <si>
    <t>Gem</t>
  </si>
  <si>
    <t>Vrij stuk</t>
  </si>
  <si>
    <t>REGEMORTEL</t>
  </si>
  <si>
    <t>FRED</t>
  </si>
  <si>
    <t>Jens</t>
  </si>
  <si>
    <t>Apr</t>
  </si>
  <si>
    <t>David van der Poel</t>
  </si>
  <si>
    <t>Mathieu van der Poel</t>
  </si>
  <si>
    <t>VAN DE SANDE</t>
  </si>
  <si>
    <t>Tom</t>
  </si>
  <si>
    <t>THEUNS</t>
  </si>
  <si>
    <t>Philip</t>
  </si>
  <si>
    <t>WITJES</t>
  </si>
  <si>
    <t>Mick</t>
  </si>
  <si>
    <t>DHAEYERE</t>
  </si>
  <si>
    <t>Gregory</t>
  </si>
  <si>
    <t>CORRYNEN</t>
  </si>
  <si>
    <t>COUSSEMENT</t>
  </si>
  <si>
    <t>Glenn</t>
  </si>
  <si>
    <t>Mrt</t>
  </si>
  <si>
    <t>Feb</t>
  </si>
  <si>
    <t>Column102</t>
  </si>
  <si>
    <t>STAPPERS</t>
  </si>
  <si>
    <t>Robin</t>
  </si>
  <si>
    <t>HENDRICKS</t>
  </si>
  <si>
    <t>Adri van der Poel</t>
  </si>
  <si>
    <t>Koen</t>
  </si>
  <si>
    <t>Rob v Broekhoven</t>
  </si>
  <si>
    <t>Tom Goveart</t>
  </si>
  <si>
    <t>de klok</t>
  </si>
  <si>
    <t>DE RIJK</t>
  </si>
  <si>
    <t>Siem</t>
  </si>
  <si>
    <t>Okt</t>
  </si>
  <si>
    <t>Bjorn</t>
  </si>
  <si>
    <t>Maarten van Trijp</t>
  </si>
  <si>
    <t>Van der Poel</t>
  </si>
  <si>
    <t>Gasten</t>
  </si>
  <si>
    <t>kirsten Nuyens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</si>
</sst>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b/>
      <i/>
      <u/>
      <sz val="10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</font>
    <font>
      <b/>
      <sz val="10"/>
      <color rgb="FF00000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FFCC00"/>
        <bgColor rgb="FFFFFF00"/>
      </patternFill>
    </fill>
    <fill>
      <patternFill patternType="solid">
        <fgColor rgb="FFC0C0C0"/>
        <bgColor rgb="FFCCCCFF"/>
      </patternFill>
    </fill>
    <fill>
      <patternFill patternType="solid">
        <fgColor rgb="FFFF9900"/>
        <bgColor rgb="FFFFCC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3" fillId="2" borderId="0" xfId="0" applyFont="1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4" fillId="0" borderId="5" xfId="0" applyFont="1" applyBorder="1"/>
    <xf numFmtId="1" fontId="0" fillId="0" borderId="5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" fontId="0" fillId="0" borderId="10" xfId="0" applyNumberFormat="1" applyBorder="1"/>
    <xf numFmtId="0" fontId="4" fillId="0" borderId="1" xfId="0" applyFont="1" applyBorder="1"/>
    <xf numFmtId="0" fontId="2" fillId="0" borderId="4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1" fontId="0" fillId="0" borderId="1" xfId="0" applyNumberFormat="1" applyBorder="1"/>
    <xf numFmtId="0" fontId="0" fillId="0" borderId="5" xfId="0" applyBorder="1" applyAlignment="1">
      <alignment horizontal="center"/>
    </xf>
    <xf numFmtId="0" fontId="5" fillId="0" borderId="0" xfId="0" applyFont="1"/>
    <xf numFmtId="0" fontId="1" fillId="0" borderId="1" xfId="0" applyFont="1" applyBorder="1"/>
    <xf numFmtId="1" fontId="1" fillId="0" borderId="1" xfId="0" applyNumberFormat="1" applyFont="1" applyBorder="1"/>
    <xf numFmtId="0" fontId="2" fillId="0" borderId="2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0" fillId="0" borderId="13" xfId="0" applyBorder="1"/>
    <xf numFmtId="0" fontId="2" fillId="0" borderId="13" xfId="0" applyFont="1" applyBorder="1"/>
    <xf numFmtId="0" fontId="7" fillId="0" borderId="1" xfId="0" applyFont="1" applyBorder="1"/>
    <xf numFmtId="0" fontId="8" fillId="0" borderId="1" xfId="0" applyFont="1" applyBorder="1"/>
    <xf numFmtId="0" fontId="0" fillId="7" borderId="1" xfId="0" applyFill="1" applyBorder="1" applyAlignment="1">
      <alignment horizontal="center"/>
    </xf>
    <xf numFmtId="0" fontId="0" fillId="0" borderId="0" xfId="0" applyAlignment="1">
      <alignment horizontal="right"/>
    </xf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2" fillId="0" borderId="1" xfId="0" applyFont="1" applyBorder="1"/>
    <xf numFmtId="0" fontId="3" fillId="2" borderId="0" xfId="0" applyFont="1" applyFill="1"/>
    <xf numFmtId="0" fontId="0" fillId="0" borderId="1" xfId="0" applyBorder="1"/>
    <xf numFmtId="0" fontId="0" fillId="0" borderId="5" xfId="0" applyBorder="1"/>
    <xf numFmtId="0" fontId="10" fillId="0" borderId="5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2" borderId="0" xfId="0" applyFont="1" applyFill="1" applyAlignment="1">
      <alignment horizontal="right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right"/>
    </xf>
    <xf numFmtId="0" fontId="11" fillId="8" borderId="15" xfId="0" applyFont="1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12" fillId="0" borderId="0" xfId="0" applyFont="1"/>
    <xf numFmtId="0" fontId="13" fillId="0" borderId="1" xfId="0" applyFont="1" applyBorder="1"/>
    <xf numFmtId="0" fontId="13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0" xfId="0" applyFont="1"/>
    <xf numFmtId="0" fontId="14" fillId="0" borderId="1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2" fillId="3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0" fontId="12" fillId="0" borderId="3" xfId="0" applyFont="1" applyBorder="1"/>
    <xf numFmtId="0" fontId="12" fillId="0" borderId="0" xfId="0" applyFont="1" applyAlignment="1">
      <alignment horizontal="center"/>
    </xf>
    <xf numFmtId="1" fontId="12" fillId="0" borderId="0" xfId="0" applyNumberFormat="1" applyFont="1" applyAlignment="1">
      <alignment horizontal="center"/>
    </xf>
    <xf numFmtId="1" fontId="14" fillId="0" borderId="9" xfId="0" applyNumberFormat="1" applyFont="1" applyBorder="1"/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6" borderId="0" xfId="0" applyFont="1" applyFill="1"/>
    <xf numFmtId="0" fontId="14" fillId="0" borderId="0" xfId="0" applyFont="1"/>
    <xf numFmtId="1" fontId="14" fillId="0" borderId="14" xfId="0" applyNumberFormat="1" applyFont="1" applyBorder="1"/>
    <xf numFmtId="1" fontId="2" fillId="0" borderId="9" xfId="0" applyNumberFormat="1" applyFont="1" applyBorder="1"/>
    <xf numFmtId="0" fontId="11" fillId="0" borderId="15" xfId="0" applyFont="1" applyBorder="1" applyAlignment="1">
      <alignment horizontal="right"/>
    </xf>
    <xf numFmtId="0" fontId="11" fillId="8" borderId="15" xfId="0" applyFont="1" applyFill="1" applyBorder="1"/>
    <xf numFmtId="0" fontId="11" fillId="8" borderId="15" xfId="0" applyFont="1" applyFill="1" applyBorder="1" applyAlignment="1">
      <alignment horizontal="center"/>
    </xf>
    <xf numFmtId="0" fontId="0" fillId="0" borderId="0" xfId="0" applyAlignment="1"/>
    <xf numFmtId="0" fontId="0" fillId="0" borderId="0" xfId="0" applyFill="1" applyAlignment="1">
      <alignment horizontal="center"/>
    </xf>
  </cellXfs>
  <cellStyles count="1">
    <cellStyle name="Normal" xfId="0" builtinId="0"/>
  </cellStyles>
  <dxfs count="6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" formatCode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border diagonalUp="0" diagonalDown="0"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left style="thick">
          <color auto="1"/>
        </left>
      </border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FFCCCC"/>
      <color rgb="FFFF99FF"/>
      <color rgb="FFFF9900"/>
      <color rgb="FF99CCFF"/>
      <color rgb="FFFFCC00"/>
      <color rgb="FFFF6699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5:AO67" totalsRowShown="0" dataDxfId="62" tableBorderDxfId="61">
  <autoFilter ref="A5:AO67" xr:uid="{00000000-0009-0000-0100-000003000000}"/>
  <tableColumns count="41">
    <tableColumn id="1" xr3:uid="{00000000-0010-0000-0000-000001000000}" name="Column1" dataDxfId="60"/>
    <tableColumn id="2" xr3:uid="{00000000-0010-0000-0000-000002000000}" name="Column2" dataDxfId="59"/>
    <tableColumn id="3" xr3:uid="{00000000-0010-0000-0000-000003000000}" name="Column3" dataDxfId="58">
      <calculatedColumnFormula>IF($D6="","",RANK($D6,$D$4:$D$75,0))</calculatedColumnFormula>
    </tableColumn>
    <tableColumn id="4" xr3:uid="{00000000-0010-0000-0000-000004000000}" name="Column4" dataDxfId="57"/>
    <tableColumn id="5" xr3:uid="{00000000-0010-0000-0000-000005000000}" name="Column5" dataDxfId="56"/>
    <tableColumn id="6" xr3:uid="{00000000-0010-0000-0000-000006000000}" name="Column6" dataDxfId="55"/>
    <tableColumn id="7" xr3:uid="{00000000-0010-0000-0000-000007000000}" name="Column7" dataDxfId="54"/>
    <tableColumn id="8" xr3:uid="{00000000-0010-0000-0000-000008000000}" name="Column8" dataDxfId="53"/>
    <tableColumn id="9" xr3:uid="{00000000-0010-0000-0000-000009000000}" name="Column9" dataDxfId="52"/>
    <tableColumn id="44" xr3:uid="{ED0A0A6F-EC07-469B-9A3F-688673C7B709}" name="Column10" dataDxfId="51"/>
    <tableColumn id="10" xr3:uid="{00000000-0010-0000-0000-00000A000000}" name="Column102" dataDxfId="50"/>
    <tableColumn id="11" xr3:uid="{00000000-0010-0000-0000-00000B000000}" name="Column11" dataDxfId="49"/>
    <tableColumn id="12" xr3:uid="{00000000-0010-0000-0000-00000C000000}" name="Column12" dataDxfId="48"/>
    <tableColumn id="13" xr3:uid="{00000000-0010-0000-0000-00000D000000}" name="Column13" dataDxfId="47"/>
    <tableColumn id="14" xr3:uid="{00000000-0010-0000-0000-00000E000000}" name="Column14" dataDxfId="46"/>
    <tableColumn id="16" xr3:uid="{00000000-0010-0000-0000-000010000000}" name="Column16" dataDxfId="45"/>
    <tableColumn id="17" xr3:uid="{00000000-0010-0000-0000-000011000000}" name="Column17" dataDxfId="44"/>
    <tableColumn id="18" xr3:uid="{00000000-0010-0000-0000-000012000000}" name="Column18" dataDxfId="43"/>
    <tableColumn id="19" xr3:uid="{00000000-0010-0000-0000-000013000000}" name="Column19" dataDxfId="42"/>
    <tableColumn id="21" xr3:uid="{00000000-0010-0000-0000-000015000000}" name="Column21" dataDxfId="41"/>
    <tableColumn id="22" xr3:uid="{00000000-0010-0000-0000-000016000000}" name="Column22" dataDxfId="40"/>
    <tableColumn id="23" xr3:uid="{00000000-0010-0000-0000-000017000000}" name="Column23" dataDxfId="39"/>
    <tableColumn id="24" xr3:uid="{00000000-0010-0000-0000-000018000000}" name="Column24" dataDxfId="38"/>
    <tableColumn id="25" xr3:uid="{00000000-0010-0000-0000-000019000000}" name="Column25" dataDxfId="37"/>
    <tableColumn id="26" xr3:uid="{00000000-0010-0000-0000-00001A000000}" name="Column26" dataDxfId="36"/>
    <tableColumn id="27" xr3:uid="{00000000-0010-0000-0000-00001B000000}" name="Column27" dataDxfId="35"/>
    <tableColumn id="28" xr3:uid="{00000000-0010-0000-0000-00001C000000}" name="Column28" dataDxfId="34"/>
    <tableColumn id="29" xr3:uid="{00000000-0010-0000-0000-00001D000000}" name="Column29" dataDxfId="33"/>
    <tableColumn id="30" xr3:uid="{00000000-0010-0000-0000-00001E000000}" name="Column30" dataDxfId="32"/>
    <tableColumn id="31" xr3:uid="{00000000-0010-0000-0000-00001F000000}" name="Column31" dataDxfId="31"/>
    <tableColumn id="32" xr3:uid="{00000000-0010-0000-0000-000020000000}" name="Column32" dataDxfId="30"/>
    <tableColumn id="33" xr3:uid="{00000000-0010-0000-0000-000021000000}" name="Column33" dataDxfId="29"/>
    <tableColumn id="34" xr3:uid="{00000000-0010-0000-0000-000022000000}" name="Column34" dataDxfId="28"/>
    <tableColumn id="35" xr3:uid="{00000000-0010-0000-0000-000023000000}" name="Column35" dataDxfId="27"/>
    <tableColumn id="36" xr3:uid="{00000000-0010-0000-0000-000024000000}" name="Column36" dataDxfId="26"/>
    <tableColumn id="37" xr3:uid="{00000000-0010-0000-0000-000025000000}" name="Column37" dataDxfId="25"/>
    <tableColumn id="38" xr3:uid="{00000000-0010-0000-0000-000026000000}" name="Column38" dataDxfId="24"/>
    <tableColumn id="39" xr3:uid="{00000000-0010-0000-0000-000027000000}" name="Column39" dataDxfId="23"/>
    <tableColumn id="40" xr3:uid="{00000000-0010-0000-0000-000028000000}" name="Column40" dataDxfId="22"/>
    <tableColumn id="41" xr3:uid="{00000000-0010-0000-0000-000029000000}" name="Column41" dataDxfId="21"/>
    <tableColumn id="42" xr3:uid="{00000000-0010-0000-0000-00002A000000}" name="Column42" dataDxfId="20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3:C66" totalsRowShown="0" headerRowBorderDxfId="3" tableBorderDxfId="2">
  <autoFilter ref="A3:C66" xr:uid="{00000000-0009-0000-0100-000002000000}"/>
  <sortState xmlns:xlrd2="http://schemas.microsoft.com/office/spreadsheetml/2017/richdata2" ref="A4:C56">
    <sortCondition ref="A56"/>
  </sortState>
  <tableColumns count="3">
    <tableColumn id="1" xr3:uid="{00000000-0010-0000-0100-000001000000}" name="Column1" dataDxfId="1"/>
    <tableColumn id="2" xr3:uid="{00000000-0010-0000-0100-000002000000}" name="Column2" dataDxfId="0"/>
    <tableColumn id="3" xr3:uid="{00000000-0010-0000-0100-000003000000}" name="Column3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T81"/>
  <sheetViews>
    <sheetView tabSelected="1" topLeftCell="A3" workbookViewId="0">
      <pane xSplit="1" topLeftCell="B1" activePane="topRight" state="frozen"/>
      <selection pane="topRight" activeCell="AE69" sqref="AE69"/>
    </sheetView>
  </sheetViews>
  <sheetFormatPr defaultRowHeight="12.75" x14ac:dyDescent="0.2"/>
  <cols>
    <col min="1" max="1" width="19.140625" customWidth="1"/>
    <col min="2" max="3" width="11.140625" customWidth="1"/>
    <col min="4" max="4" width="10.42578125" customWidth="1"/>
    <col min="5" max="5" width="7.28515625" customWidth="1"/>
    <col min="6" max="6" width="7.28515625" style="30" customWidth="1"/>
    <col min="7" max="9" width="7.28515625" customWidth="1"/>
    <col min="10" max="10" width="7.28515625" style="30" customWidth="1"/>
    <col min="11" max="22" width="7.28515625" customWidth="1"/>
    <col min="23" max="23" width="6.42578125" customWidth="1"/>
    <col min="24" max="24" width="6" customWidth="1"/>
    <col min="25" max="41" width="7.28515625" customWidth="1"/>
  </cols>
  <sheetData>
    <row r="1" spans="1:98" x14ac:dyDescent="0.2">
      <c r="E1" s="21" t="s">
        <v>222</v>
      </c>
      <c r="F1" s="39" t="s">
        <v>221</v>
      </c>
      <c r="G1" s="1"/>
      <c r="H1" s="1"/>
      <c r="I1" s="1"/>
      <c r="J1" s="39" t="s">
        <v>142</v>
      </c>
      <c r="K1" s="1" t="s">
        <v>207</v>
      </c>
      <c r="L1" s="1" t="s">
        <v>142</v>
      </c>
      <c r="M1" s="1"/>
      <c r="N1" s="1"/>
      <c r="O1" s="1"/>
      <c r="P1" s="1" t="s">
        <v>0</v>
      </c>
      <c r="Q1" s="1"/>
      <c r="R1" s="1"/>
      <c r="S1" s="1"/>
      <c r="T1" s="1" t="s">
        <v>1</v>
      </c>
      <c r="U1" s="1"/>
      <c r="V1" s="1"/>
      <c r="W1" s="21"/>
      <c r="X1" s="1"/>
      <c r="Y1" s="1" t="s">
        <v>2</v>
      </c>
      <c r="Z1" s="1"/>
      <c r="AA1" s="21"/>
      <c r="AB1" s="1"/>
      <c r="AC1" s="1" t="s">
        <v>105</v>
      </c>
      <c r="AD1" s="1"/>
      <c r="AE1" s="1"/>
      <c r="AF1" s="21"/>
      <c r="AG1" s="1" t="s">
        <v>141</v>
      </c>
      <c r="AH1" s="1"/>
      <c r="AI1" s="1"/>
      <c r="AJ1" s="1"/>
      <c r="AK1" s="1" t="s">
        <v>142</v>
      </c>
      <c r="AL1" s="1" t="s">
        <v>234</v>
      </c>
      <c r="AM1" s="1"/>
      <c r="AN1" s="1" t="s">
        <v>142</v>
      </c>
      <c r="AO1" s="1"/>
      <c r="AP1" s="1"/>
      <c r="AQ1" s="1"/>
      <c r="AR1" s="1"/>
      <c r="AS1" s="1"/>
      <c r="AT1" s="1"/>
      <c r="AU1" s="1"/>
      <c r="AV1" s="1"/>
      <c r="AW1" s="1"/>
    </row>
    <row r="2" spans="1:98" x14ac:dyDescent="0.2">
      <c r="C2" s="2" t="s">
        <v>3</v>
      </c>
      <c r="D2" s="2" t="s">
        <v>4</v>
      </c>
      <c r="E2" s="34">
        <v>24</v>
      </c>
      <c r="F2" s="40">
        <v>3</v>
      </c>
      <c r="G2" s="3">
        <v>10</v>
      </c>
      <c r="H2" s="3">
        <v>17</v>
      </c>
      <c r="I2" s="3">
        <v>24</v>
      </c>
      <c r="J2" s="40">
        <v>31</v>
      </c>
      <c r="K2" s="3">
        <v>7</v>
      </c>
      <c r="L2" s="3">
        <v>14</v>
      </c>
      <c r="M2" s="3">
        <v>21</v>
      </c>
      <c r="N2" s="3">
        <v>22</v>
      </c>
      <c r="O2" s="3">
        <v>28</v>
      </c>
      <c r="P2" s="3">
        <v>5</v>
      </c>
      <c r="Q2" s="3">
        <v>12</v>
      </c>
      <c r="R2" s="3">
        <v>19</v>
      </c>
      <c r="S2" s="3">
        <v>26</v>
      </c>
      <c r="T2" s="3">
        <v>2</v>
      </c>
      <c r="U2" s="3">
        <v>9</v>
      </c>
      <c r="V2" s="3">
        <v>16</v>
      </c>
      <c r="W2" s="34">
        <v>23</v>
      </c>
      <c r="X2" s="3">
        <v>30</v>
      </c>
      <c r="Y2" s="3">
        <v>7</v>
      </c>
      <c r="Z2" s="3">
        <v>14</v>
      </c>
      <c r="AA2" s="34">
        <v>21</v>
      </c>
      <c r="AB2" s="3">
        <v>28</v>
      </c>
      <c r="AC2" s="3">
        <v>4</v>
      </c>
      <c r="AD2" s="3">
        <v>11</v>
      </c>
      <c r="AE2" s="3">
        <v>18</v>
      </c>
      <c r="AF2" s="34">
        <v>25</v>
      </c>
      <c r="AG2" s="3">
        <v>1</v>
      </c>
      <c r="AH2" s="3">
        <v>8</v>
      </c>
      <c r="AI2" s="3">
        <v>15</v>
      </c>
      <c r="AJ2" s="3">
        <v>22</v>
      </c>
      <c r="AK2" s="3">
        <v>29</v>
      </c>
      <c r="AL2" s="3">
        <v>6</v>
      </c>
      <c r="AM2" s="3">
        <v>13</v>
      </c>
      <c r="AN2" s="3">
        <v>20</v>
      </c>
      <c r="AO2" s="3">
        <v>27</v>
      </c>
      <c r="AP2" s="3"/>
      <c r="AQ2" s="3"/>
      <c r="AR2" s="3"/>
      <c r="AS2" s="3"/>
      <c r="AT2" s="3"/>
      <c r="AU2" s="3"/>
      <c r="AV2" s="3"/>
      <c r="AW2" s="3"/>
    </row>
    <row r="3" spans="1:98" x14ac:dyDescent="0.2">
      <c r="A3" s="4" t="s">
        <v>5</v>
      </c>
      <c r="C3" s="5">
        <v>2016</v>
      </c>
      <c r="D3" s="5"/>
      <c r="E3" s="35">
        <v>80</v>
      </c>
      <c r="F3" s="41">
        <v>80</v>
      </c>
      <c r="G3" s="6">
        <v>80</v>
      </c>
      <c r="H3" s="6">
        <v>85</v>
      </c>
      <c r="I3" s="6">
        <v>90</v>
      </c>
      <c r="J3" s="41">
        <v>100</v>
      </c>
      <c r="K3" s="6">
        <v>90</v>
      </c>
      <c r="L3" s="6">
        <v>90</v>
      </c>
      <c r="M3" s="6">
        <v>85</v>
      </c>
      <c r="N3" s="6">
        <v>85</v>
      </c>
      <c r="O3" s="6">
        <v>90</v>
      </c>
      <c r="P3" s="6">
        <v>120</v>
      </c>
      <c r="Q3" s="6">
        <v>100</v>
      </c>
      <c r="R3" s="6">
        <v>166</v>
      </c>
      <c r="S3" s="6">
        <v>100</v>
      </c>
      <c r="T3" s="6">
        <v>95</v>
      </c>
      <c r="U3" s="6">
        <v>95</v>
      </c>
      <c r="V3" s="6">
        <v>120</v>
      </c>
      <c r="W3" s="35">
        <v>95</v>
      </c>
      <c r="X3" s="6">
        <v>95</v>
      </c>
      <c r="Y3" s="6">
        <v>100</v>
      </c>
      <c r="Z3" s="6">
        <v>165</v>
      </c>
      <c r="AA3" s="35">
        <v>101</v>
      </c>
      <c r="AB3" s="6">
        <v>100</v>
      </c>
      <c r="AC3" s="6">
        <v>95</v>
      </c>
      <c r="AD3" s="6">
        <v>100</v>
      </c>
      <c r="AE3" s="6">
        <v>140</v>
      </c>
      <c r="AF3" s="35">
        <v>95</v>
      </c>
      <c r="AG3" s="6">
        <v>95</v>
      </c>
      <c r="AH3" s="6">
        <v>100</v>
      </c>
      <c r="AI3" s="6">
        <v>88</v>
      </c>
      <c r="AJ3" s="6">
        <v>89</v>
      </c>
      <c r="AK3" s="6">
        <v>90</v>
      </c>
      <c r="AL3" s="6">
        <v>90</v>
      </c>
      <c r="AM3" s="6">
        <v>70</v>
      </c>
      <c r="AN3" s="6">
        <v>70</v>
      </c>
      <c r="AO3" s="6">
        <v>70</v>
      </c>
      <c r="AP3" s="6"/>
      <c r="AQ3" s="6"/>
      <c r="AR3" s="6"/>
      <c r="AS3" s="6"/>
      <c r="AT3" s="6"/>
      <c r="AU3" s="6"/>
      <c r="AV3" s="6"/>
      <c r="AW3" s="6"/>
    </row>
    <row r="4" spans="1:98" x14ac:dyDescent="0.2">
      <c r="A4" s="7"/>
      <c r="B4" s="8"/>
      <c r="C4" s="9"/>
      <c r="D4" s="10"/>
      <c r="E4" s="36"/>
      <c r="F4" s="42"/>
      <c r="G4" s="11"/>
      <c r="H4" s="11"/>
      <c r="I4" s="11" t="s">
        <v>142</v>
      </c>
      <c r="J4" s="11" t="s">
        <v>109</v>
      </c>
      <c r="K4" s="11" t="s">
        <v>142</v>
      </c>
      <c r="L4" s="11" t="s">
        <v>142</v>
      </c>
      <c r="M4" s="11" t="s">
        <v>142</v>
      </c>
      <c r="N4" s="11"/>
      <c r="O4" s="11"/>
      <c r="P4" s="29" t="s">
        <v>6</v>
      </c>
      <c r="R4" s="29" t="s">
        <v>6</v>
      </c>
      <c r="S4" s="11"/>
      <c r="T4" s="11" t="s">
        <v>142</v>
      </c>
      <c r="V4" s="29" t="s">
        <v>6</v>
      </c>
      <c r="W4" s="36"/>
      <c r="X4" s="45" t="s">
        <v>142</v>
      </c>
      <c r="Z4" s="29" t="s">
        <v>6</v>
      </c>
      <c r="AA4" s="36"/>
      <c r="AB4" s="11"/>
      <c r="AC4" s="11"/>
      <c r="AD4" s="11"/>
      <c r="AE4" s="46" t="s">
        <v>6</v>
      </c>
      <c r="AF4" s="36"/>
      <c r="AG4" s="11" t="s">
        <v>108</v>
      </c>
      <c r="AH4" s="11"/>
      <c r="AI4" s="11" t="s">
        <v>231</v>
      </c>
      <c r="AJ4" s="11" t="s">
        <v>142</v>
      </c>
      <c r="AK4" s="11"/>
      <c r="AL4" s="11"/>
      <c r="AM4" s="11"/>
      <c r="AN4" s="11"/>
      <c r="AO4" s="45"/>
      <c r="AP4" s="11"/>
      <c r="AQ4" s="11"/>
      <c r="AR4" s="11"/>
      <c r="AS4" s="11"/>
      <c r="AT4" s="11"/>
      <c r="AU4" s="11"/>
      <c r="AV4" s="11"/>
      <c r="AW4" s="11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</row>
    <row r="5" spans="1:98" x14ac:dyDescent="0.2">
      <c r="A5" s="4" t="s">
        <v>145</v>
      </c>
      <c r="B5" s="4" t="s">
        <v>146</v>
      </c>
      <c r="C5" s="9" t="s">
        <v>147</v>
      </c>
      <c r="D5" s="13" t="s">
        <v>148</v>
      </c>
      <c r="E5" t="s">
        <v>149</v>
      </c>
      <c r="F5" s="30" t="s">
        <v>150</v>
      </c>
      <c r="G5" t="s">
        <v>151</v>
      </c>
      <c r="H5" t="s">
        <v>152</v>
      </c>
      <c r="I5" t="s">
        <v>153</v>
      </c>
      <c r="J5" s="30" t="s">
        <v>154</v>
      </c>
      <c r="K5" t="s">
        <v>223</v>
      </c>
      <c r="L5" t="s">
        <v>155</v>
      </c>
      <c r="M5" t="s">
        <v>156</v>
      </c>
      <c r="N5" t="s">
        <v>157</v>
      </c>
      <c r="O5" t="s">
        <v>158</v>
      </c>
      <c r="P5" t="s">
        <v>159</v>
      </c>
      <c r="Q5" t="s">
        <v>160</v>
      </c>
      <c r="R5" t="s">
        <v>161</v>
      </c>
      <c r="S5" t="s">
        <v>162</v>
      </c>
      <c r="T5" t="s">
        <v>163</v>
      </c>
      <c r="U5" t="s">
        <v>164</v>
      </c>
      <c r="V5" t="s">
        <v>165</v>
      </c>
      <c r="W5" t="s">
        <v>166</v>
      </c>
      <c r="X5" t="s">
        <v>167</v>
      </c>
      <c r="Y5" t="s">
        <v>168</v>
      </c>
      <c r="Z5" t="s">
        <v>169</v>
      </c>
      <c r="AA5" t="s">
        <v>170</v>
      </c>
      <c r="AB5" t="s">
        <v>171</v>
      </c>
      <c r="AC5" t="s">
        <v>172</v>
      </c>
      <c r="AD5" t="s">
        <v>173</v>
      </c>
      <c r="AE5" t="s">
        <v>174</v>
      </c>
      <c r="AF5" t="s">
        <v>175</v>
      </c>
      <c r="AG5" t="s">
        <v>176</v>
      </c>
      <c r="AH5" t="s">
        <v>177</v>
      </c>
      <c r="AI5" t="s">
        <v>178</v>
      </c>
      <c r="AJ5" t="s">
        <v>179</v>
      </c>
      <c r="AK5" t="s">
        <v>180</v>
      </c>
      <c r="AL5" t="s">
        <v>181</v>
      </c>
      <c r="AM5" t="s">
        <v>182</v>
      </c>
      <c r="AN5" t="s">
        <v>183</v>
      </c>
      <c r="AO5" t="s">
        <v>184</v>
      </c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</row>
    <row r="6" spans="1:98" x14ac:dyDescent="0.2">
      <c r="A6" s="4" t="s">
        <v>38</v>
      </c>
      <c r="B6" s="4" t="s">
        <v>39</v>
      </c>
      <c r="C6" s="9">
        <f>IF($D6="","",RANK($D6,$D$4:$D$67,0))</f>
        <v>29</v>
      </c>
      <c r="D6" s="13">
        <f t="shared" ref="D6:D37" si="0">SUM(E6:AO6)</f>
        <v>290</v>
      </c>
      <c r="E6" s="75"/>
      <c r="G6" s="12"/>
      <c r="H6" s="12"/>
      <c r="I6" s="12"/>
      <c r="K6" s="12"/>
      <c r="L6" s="12"/>
      <c r="M6">
        <v>92</v>
      </c>
      <c r="N6" s="12">
        <v>98</v>
      </c>
      <c r="O6" s="12"/>
      <c r="P6" s="12"/>
      <c r="Q6" s="30">
        <v>100</v>
      </c>
      <c r="R6" s="12"/>
      <c r="S6" s="12"/>
      <c r="T6" s="12"/>
      <c r="U6" s="12"/>
      <c r="V6" s="12"/>
      <c r="W6" s="75"/>
      <c r="X6" s="12"/>
      <c r="Y6" s="12"/>
      <c r="Z6" s="12"/>
      <c r="AA6" s="75"/>
      <c r="AB6" s="12"/>
      <c r="AC6" s="12"/>
      <c r="AD6" s="76"/>
      <c r="AE6" s="12"/>
      <c r="AF6" s="75"/>
      <c r="AG6" s="12"/>
      <c r="AH6" s="30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</row>
    <row r="7" spans="1:98" x14ac:dyDescent="0.2">
      <c r="A7" s="4" t="str">
        <f>'Namen deelnemers'!A3</f>
        <v>BEREK</v>
      </c>
      <c r="B7" s="4" t="s">
        <v>235</v>
      </c>
      <c r="C7" s="9">
        <f>IF($D7="","",RANK($D7,$D$4:$D$67,0))</f>
        <v>23</v>
      </c>
      <c r="D7" s="13">
        <f t="shared" si="0"/>
        <v>573</v>
      </c>
      <c r="G7" s="30"/>
      <c r="H7" s="30">
        <v>88</v>
      </c>
      <c r="I7" s="30"/>
      <c r="J7" s="30">
        <v>98</v>
      </c>
      <c r="K7" s="12">
        <v>94</v>
      </c>
      <c r="L7" s="30"/>
      <c r="N7" s="30">
        <v>98</v>
      </c>
      <c r="O7" s="30"/>
      <c r="P7" s="30"/>
      <c r="Q7" s="12"/>
      <c r="R7" s="30"/>
      <c r="S7" s="30">
        <v>100</v>
      </c>
      <c r="T7" s="30"/>
      <c r="U7" s="30"/>
      <c r="V7" s="30"/>
      <c r="X7" s="30"/>
      <c r="Y7" s="30">
        <v>95</v>
      </c>
      <c r="Z7" s="30"/>
      <c r="AB7" s="30"/>
      <c r="AC7" s="30"/>
      <c r="AD7" s="30"/>
      <c r="AE7" s="30"/>
      <c r="AG7" s="30"/>
      <c r="AH7" s="30"/>
      <c r="AI7" s="30"/>
      <c r="AJ7" s="30"/>
      <c r="AK7" s="30"/>
      <c r="AL7" s="30"/>
      <c r="AM7" s="30"/>
      <c r="AN7" s="30"/>
      <c r="AO7" s="30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</row>
    <row r="8" spans="1:98" x14ac:dyDescent="0.2">
      <c r="A8" s="4" t="str">
        <f>'Namen deelnemers'!A6</f>
        <v>BOGAERT</v>
      </c>
      <c r="B8" s="4" t="str">
        <f>'Namen deelnemers'!B6</f>
        <v>Ward</v>
      </c>
      <c r="C8" s="9">
        <f>IF($D8="","",RANK($D8,$D$4:$D$67,0))</f>
        <v>25</v>
      </c>
      <c r="D8" s="13">
        <f t="shared" si="0"/>
        <v>514</v>
      </c>
      <c r="G8" s="30"/>
      <c r="H8" s="30"/>
      <c r="I8" s="30"/>
      <c r="K8" s="30"/>
      <c r="L8" s="30"/>
      <c r="N8" s="30"/>
      <c r="O8" s="30"/>
      <c r="P8" s="30"/>
      <c r="Q8" s="30">
        <v>25</v>
      </c>
      <c r="R8" s="30"/>
      <c r="S8" s="30"/>
      <c r="T8" s="30">
        <v>100</v>
      </c>
      <c r="U8" s="12"/>
      <c r="V8" s="30"/>
      <c r="X8" s="30"/>
      <c r="Y8" s="30"/>
      <c r="Z8" s="30"/>
      <c r="AA8">
        <v>97</v>
      </c>
      <c r="AB8" s="30"/>
      <c r="AC8" s="30">
        <v>100</v>
      </c>
      <c r="AD8" s="30">
        <v>97</v>
      </c>
      <c r="AE8" s="30"/>
      <c r="AG8" s="30"/>
      <c r="AH8" s="30">
        <v>95</v>
      </c>
      <c r="AI8" s="30"/>
      <c r="AJ8" s="30"/>
      <c r="AK8" s="30"/>
      <c r="AL8" s="30"/>
      <c r="AM8" s="30"/>
      <c r="AN8" s="30"/>
      <c r="AO8" s="30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</row>
    <row r="9" spans="1:98" x14ac:dyDescent="0.2">
      <c r="A9" s="4" t="str">
        <f>'Namen deelnemers'!A8</f>
        <v>CLEIREN</v>
      </c>
      <c r="B9" s="4" t="str">
        <f>'Namen deelnemers'!B8</f>
        <v>Bart</v>
      </c>
      <c r="C9" s="9">
        <f>IF($D9="","",RANK($D9,$D$4:$D$57,0))</f>
        <v>33</v>
      </c>
      <c r="D9" s="13">
        <f t="shared" si="0"/>
        <v>0</v>
      </c>
      <c r="G9" s="30"/>
      <c r="H9" s="30"/>
      <c r="I9" s="30"/>
      <c r="K9" s="30"/>
      <c r="L9" s="30"/>
      <c r="N9" s="30"/>
      <c r="O9" s="30"/>
      <c r="P9" s="30"/>
      <c r="Q9" s="30"/>
      <c r="R9" s="30"/>
      <c r="S9" s="30"/>
      <c r="T9" s="30"/>
      <c r="U9" s="30"/>
      <c r="V9" s="30"/>
      <c r="X9" s="30"/>
      <c r="Y9" s="30"/>
      <c r="Z9" s="30"/>
      <c r="AB9" s="30"/>
      <c r="AC9" s="30"/>
      <c r="AD9" s="30"/>
      <c r="AE9" s="30"/>
      <c r="AG9" s="30"/>
      <c r="AH9" s="30"/>
      <c r="AI9" s="30"/>
      <c r="AJ9" s="30"/>
      <c r="AK9" s="30"/>
      <c r="AL9" s="30"/>
      <c r="AM9" s="30"/>
      <c r="AN9" s="30"/>
      <c r="AO9" s="30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</row>
    <row r="10" spans="1:98" hidden="1" x14ac:dyDescent="0.2">
      <c r="A10" s="4" t="str">
        <f>'Namen deelnemers'!A12</f>
        <v>DE KEULENAAR</v>
      </c>
      <c r="B10" s="4" t="s">
        <v>138</v>
      </c>
      <c r="C10" s="9">
        <f>IF($D10="","",RANK($D10,$D$4:$D$57,0))</f>
        <v>33</v>
      </c>
      <c r="D10" s="13">
        <f t="shared" si="0"/>
        <v>0</v>
      </c>
      <c r="G10" s="30"/>
      <c r="H10" s="30"/>
      <c r="I10" s="30"/>
      <c r="K10" s="30"/>
      <c r="L10" s="30"/>
      <c r="N10" s="30"/>
      <c r="O10" s="30"/>
      <c r="P10" s="30"/>
      <c r="Q10" s="30"/>
      <c r="R10" s="30"/>
      <c r="S10" s="30"/>
      <c r="T10" s="30"/>
      <c r="U10" s="30"/>
      <c r="V10" s="30"/>
      <c r="X10" s="30"/>
      <c r="Y10" s="30"/>
      <c r="Z10" s="30"/>
      <c r="AB10" s="30"/>
      <c r="AC10" s="30"/>
      <c r="AD10" s="30"/>
      <c r="AE10" s="30"/>
      <c r="AG10" s="30"/>
      <c r="AH10" s="30"/>
      <c r="AI10" s="30"/>
      <c r="AJ10" s="30"/>
      <c r="AK10" s="30"/>
      <c r="AL10" s="30"/>
      <c r="AM10" s="30"/>
      <c r="AN10" s="30"/>
      <c r="AO10" s="30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</row>
    <row r="11" spans="1:98" x14ac:dyDescent="0.2">
      <c r="A11" s="4" t="str">
        <f>'Namen deelnemers'!A7</f>
        <v>CLAESSENS</v>
      </c>
      <c r="B11" s="4" t="str">
        <f>'Namen deelnemers'!B7</f>
        <v>Dirk</v>
      </c>
      <c r="C11" s="9">
        <f>IF($D11="","",RANK($D11,$D$4:$D$67,0))</f>
        <v>5</v>
      </c>
      <c r="D11" s="13">
        <f t="shared" si="0"/>
        <v>1742</v>
      </c>
      <c r="E11">
        <v>80</v>
      </c>
      <c r="G11" s="30"/>
      <c r="H11" s="30">
        <v>88</v>
      </c>
      <c r="I11" s="30">
        <v>100</v>
      </c>
      <c r="K11" s="12">
        <v>94</v>
      </c>
      <c r="L11" s="30">
        <v>93</v>
      </c>
      <c r="M11">
        <v>92</v>
      </c>
      <c r="N11" s="30">
        <v>98</v>
      </c>
      <c r="O11" s="30"/>
      <c r="P11" s="30"/>
      <c r="Q11" s="30"/>
      <c r="R11" s="30"/>
      <c r="S11" s="30"/>
      <c r="T11" s="30"/>
      <c r="U11" s="30"/>
      <c r="V11" s="30">
        <v>126</v>
      </c>
      <c r="X11" s="30">
        <v>95</v>
      </c>
      <c r="Y11" s="30">
        <v>95</v>
      </c>
      <c r="Z11" s="30">
        <v>143</v>
      </c>
      <c r="AB11" s="30">
        <v>86</v>
      </c>
      <c r="AC11" s="30">
        <v>100</v>
      </c>
      <c r="AD11" s="30"/>
      <c r="AE11" s="30"/>
      <c r="AF11" s="30"/>
      <c r="AG11" s="30">
        <v>98</v>
      </c>
      <c r="AH11" s="30"/>
      <c r="AI11" s="30">
        <v>98</v>
      </c>
      <c r="AJ11" s="30">
        <v>97</v>
      </c>
      <c r="AK11" s="30"/>
      <c r="AL11" s="30"/>
      <c r="AM11" s="30">
        <v>84</v>
      </c>
      <c r="AN11" s="30"/>
      <c r="AO11" s="30">
        <v>75</v>
      </c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</row>
    <row r="12" spans="1:98" hidden="1" x14ac:dyDescent="0.2">
      <c r="A12" s="4" t="s">
        <v>219</v>
      </c>
      <c r="B12" s="4" t="s">
        <v>220</v>
      </c>
      <c r="C12" s="9">
        <f>IF($D12="","",RANK($D12,$D$4:$D$67,0))</f>
        <v>39</v>
      </c>
      <c r="D12" s="13">
        <f t="shared" si="0"/>
        <v>0</v>
      </c>
      <c r="G12" s="12"/>
      <c r="H12" s="12"/>
      <c r="I12" s="30"/>
      <c r="K12" s="12"/>
      <c r="L12" s="12"/>
      <c r="N12" s="30"/>
      <c r="O12" s="30"/>
      <c r="P12" s="30"/>
      <c r="Q12" s="12"/>
      <c r="R12" s="12"/>
      <c r="S12" s="12"/>
      <c r="T12" s="30"/>
      <c r="U12" s="12"/>
      <c r="V12" s="12"/>
      <c r="X12" s="30"/>
      <c r="Y12" s="12"/>
      <c r="Z12" s="12"/>
      <c r="AB12" s="12"/>
      <c r="AC12" s="12"/>
      <c r="AD12" s="12"/>
      <c r="AE12" s="12"/>
      <c r="AG12" s="12"/>
      <c r="AH12" s="30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</row>
    <row r="13" spans="1:98" x14ac:dyDescent="0.2">
      <c r="A13" s="4" t="s">
        <v>232</v>
      </c>
      <c r="B13" s="4" t="s">
        <v>233</v>
      </c>
      <c r="C13" s="9">
        <f>IF($D13="","",RANK($D13,$D$4:$D$57,0))</f>
        <v>17</v>
      </c>
      <c r="D13" s="13">
        <f t="shared" si="0"/>
        <v>638</v>
      </c>
      <c r="E13">
        <v>80</v>
      </c>
      <c r="G13" s="30"/>
      <c r="H13" s="30">
        <v>88</v>
      </c>
      <c r="I13" s="30"/>
      <c r="J13" s="30">
        <v>98</v>
      </c>
      <c r="K13" s="30"/>
      <c r="L13" s="30">
        <v>93</v>
      </c>
      <c r="N13" s="30"/>
      <c r="O13" s="30"/>
      <c r="P13" s="30"/>
      <c r="Q13" s="30"/>
      <c r="R13" s="30"/>
      <c r="S13" s="30"/>
      <c r="T13" s="30"/>
      <c r="U13" s="30"/>
      <c r="V13" s="30"/>
      <c r="W13">
        <v>98</v>
      </c>
      <c r="X13" s="30">
        <v>95</v>
      </c>
      <c r="Y13" s="30"/>
      <c r="Z13" s="30"/>
      <c r="AB13" s="30">
        <v>86</v>
      </c>
      <c r="AC13" s="30"/>
      <c r="AD13" s="30"/>
      <c r="AE13" s="30"/>
      <c r="AG13" s="30"/>
      <c r="AH13" s="30"/>
      <c r="AI13" s="30"/>
      <c r="AJ13" s="30"/>
      <c r="AK13" s="30"/>
      <c r="AL13" s="30"/>
      <c r="AM13" s="30"/>
      <c r="AN13" s="30"/>
      <c r="AO13" s="30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</row>
    <row r="14" spans="1:98" x14ac:dyDescent="0.2">
      <c r="A14" s="4" t="str">
        <f>'Namen deelnemers'!A15</f>
        <v>DE SCHUTTER</v>
      </c>
      <c r="B14" s="4" t="str">
        <f>'Namen deelnemers'!B15</f>
        <v>Jef</v>
      </c>
      <c r="C14" s="9">
        <f>IF($D14="","",RANK($D14,$D$4:$D$67,0))</f>
        <v>7</v>
      </c>
      <c r="D14" s="13">
        <f t="shared" si="0"/>
        <v>1713</v>
      </c>
      <c r="G14" s="30">
        <v>90</v>
      </c>
      <c r="H14" s="30">
        <v>88</v>
      </c>
      <c r="I14" s="30">
        <v>100</v>
      </c>
      <c r="K14" s="12">
        <v>94</v>
      </c>
      <c r="L14" s="30"/>
      <c r="N14" s="30"/>
      <c r="O14" s="30">
        <v>88</v>
      </c>
      <c r="P14" s="30">
        <v>126</v>
      </c>
      <c r="Q14" s="30">
        <v>100</v>
      </c>
      <c r="R14" s="30"/>
      <c r="S14" s="30">
        <v>100</v>
      </c>
      <c r="T14" s="30"/>
      <c r="U14" s="30"/>
      <c r="V14" s="30"/>
      <c r="W14">
        <v>98</v>
      </c>
      <c r="X14" s="30"/>
      <c r="Y14" s="30">
        <v>95</v>
      </c>
      <c r="Z14" s="30"/>
      <c r="AB14" s="30">
        <v>86</v>
      </c>
      <c r="AC14" s="30">
        <v>100</v>
      </c>
      <c r="AD14" s="30">
        <v>97</v>
      </c>
      <c r="AE14" s="30">
        <v>95</v>
      </c>
      <c r="AF14">
        <v>160</v>
      </c>
      <c r="AG14" s="30">
        <v>98</v>
      </c>
      <c r="AH14" s="30"/>
      <c r="AI14" s="30">
        <v>98</v>
      </c>
      <c r="AJ14" s="30"/>
      <c r="AK14" s="30"/>
      <c r="AL14" s="30"/>
      <c r="AM14" s="30"/>
      <c r="AN14" s="30"/>
      <c r="AO14" s="30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</row>
    <row r="15" spans="1:98" hidden="1" x14ac:dyDescent="0.2">
      <c r="A15" s="4" t="s">
        <v>218</v>
      </c>
      <c r="B15" s="4" t="s">
        <v>217</v>
      </c>
      <c r="C15" s="9">
        <f>IF($D15="","",RANK($D15,$D$4:$D$67,0))</f>
        <v>39</v>
      </c>
      <c r="D15" s="13">
        <f t="shared" si="0"/>
        <v>0</v>
      </c>
      <c r="G15" s="12"/>
      <c r="H15" s="12"/>
      <c r="I15" s="12"/>
      <c r="K15" s="12"/>
      <c r="L15" s="30"/>
      <c r="N15" s="12"/>
      <c r="O15" s="12"/>
      <c r="P15" s="30"/>
      <c r="Q15" s="12"/>
      <c r="R15" s="12"/>
      <c r="S15" s="12"/>
      <c r="T15" s="12"/>
      <c r="U15" s="30"/>
      <c r="V15" s="12"/>
      <c r="X15" s="12"/>
      <c r="Y15" s="12"/>
      <c r="Z15" s="12"/>
      <c r="AB15" s="12"/>
      <c r="AC15" s="12"/>
      <c r="AD15" s="12"/>
      <c r="AE15" s="12"/>
      <c r="AG15" s="12"/>
      <c r="AH15" s="30"/>
      <c r="AI15" s="30"/>
      <c r="AJ15" s="30"/>
      <c r="AK15" s="30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</row>
    <row r="16" spans="1:98" ht="11.25" customHeight="1" x14ac:dyDescent="0.2">
      <c r="A16" s="4" t="str">
        <f>'Namen deelnemers'!A21</f>
        <v>DHAEYERE</v>
      </c>
      <c r="B16" s="4" t="str">
        <f>'Namen deelnemers'!B21</f>
        <v>Mick</v>
      </c>
      <c r="C16" s="9">
        <f>IF($D16="","",RANK($D16,$D$4:$D$60,0))</f>
        <v>13</v>
      </c>
      <c r="D16" s="13">
        <f t="shared" si="0"/>
        <v>1031</v>
      </c>
      <c r="G16" s="30"/>
      <c r="H16" s="30"/>
      <c r="I16" s="30">
        <v>100</v>
      </c>
      <c r="J16" s="30">
        <v>98</v>
      </c>
      <c r="K16" s="30"/>
      <c r="L16" s="30">
        <v>93</v>
      </c>
      <c r="M16">
        <v>92</v>
      </c>
      <c r="N16" s="30">
        <v>98</v>
      </c>
      <c r="O16" s="30"/>
      <c r="P16" s="30">
        <v>126</v>
      </c>
      <c r="Q16" s="30">
        <v>100</v>
      </c>
      <c r="R16" s="30"/>
      <c r="S16" s="30"/>
      <c r="T16" s="30">
        <v>100</v>
      </c>
      <c r="U16" s="30"/>
      <c r="V16" s="30">
        <v>126</v>
      </c>
      <c r="W16">
        <v>98</v>
      </c>
      <c r="X16" s="30"/>
      <c r="Y16" s="30"/>
      <c r="Z16" s="30"/>
      <c r="AB16" s="30"/>
      <c r="AC16" s="30"/>
      <c r="AD16" s="30"/>
      <c r="AE16" s="30"/>
      <c r="AG16" s="30"/>
      <c r="AH16" s="30"/>
      <c r="AI16" s="30"/>
      <c r="AJ16" s="30"/>
      <c r="AK16" s="30"/>
      <c r="AL16" s="30"/>
      <c r="AM16" s="30"/>
      <c r="AN16" s="30"/>
      <c r="AO16" s="30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</row>
    <row r="17" spans="1:98" x14ac:dyDescent="0.2">
      <c r="A17" s="4" t="str">
        <f>'Namen deelnemers'!A17</f>
        <v>DINGEMANS</v>
      </c>
      <c r="B17" s="4" t="str">
        <f>'Namen deelnemers'!B17</f>
        <v>Marc</v>
      </c>
      <c r="C17" s="9">
        <f>IF($D17="","",RANK($D17,$D$4:$D$67,0))</f>
        <v>2</v>
      </c>
      <c r="D17" s="13">
        <f t="shared" si="0"/>
        <v>2544</v>
      </c>
      <c r="E17">
        <v>80</v>
      </c>
      <c r="G17" s="30">
        <v>90</v>
      </c>
      <c r="H17" s="30">
        <v>88</v>
      </c>
      <c r="I17" s="30">
        <v>100</v>
      </c>
      <c r="J17" s="30">
        <v>98</v>
      </c>
      <c r="K17" s="12">
        <v>94</v>
      </c>
      <c r="L17" s="30">
        <v>93</v>
      </c>
      <c r="M17">
        <v>92</v>
      </c>
      <c r="N17" s="30">
        <v>98</v>
      </c>
      <c r="O17" s="30"/>
      <c r="P17" s="30">
        <v>126</v>
      </c>
      <c r="Q17" s="30">
        <v>100</v>
      </c>
      <c r="R17" s="30"/>
      <c r="S17" s="30">
        <v>100</v>
      </c>
      <c r="T17" s="30">
        <v>100</v>
      </c>
      <c r="U17" s="30"/>
      <c r="V17" s="30">
        <v>126</v>
      </c>
      <c r="X17" s="30">
        <v>95</v>
      </c>
      <c r="Y17" s="30">
        <v>95</v>
      </c>
      <c r="Z17" s="30">
        <v>143</v>
      </c>
      <c r="AA17">
        <v>97</v>
      </c>
      <c r="AB17" s="30"/>
      <c r="AC17" s="30">
        <v>100</v>
      </c>
      <c r="AD17" s="30">
        <v>97</v>
      </c>
      <c r="AE17" s="30">
        <v>95</v>
      </c>
      <c r="AF17">
        <v>160</v>
      </c>
      <c r="AG17" s="30"/>
      <c r="AH17" s="30">
        <v>95</v>
      </c>
      <c r="AI17" s="30">
        <v>98</v>
      </c>
      <c r="AJ17" s="30"/>
      <c r="AK17" s="30"/>
      <c r="AL17" s="30"/>
      <c r="AM17" s="30">
        <v>84</v>
      </c>
      <c r="AN17" s="30"/>
      <c r="AO17" s="30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</row>
    <row r="18" spans="1:98" hidden="1" x14ac:dyDescent="0.2">
      <c r="A18" s="4" t="str">
        <f>'Namen deelnemers'!A23</f>
        <v>GHEYLE</v>
      </c>
      <c r="B18" s="4" t="str">
        <f>'Namen deelnemers'!B23</f>
        <v>Roel</v>
      </c>
      <c r="C18" s="9">
        <f>IF($D18="","",RANK($D18,$D$4:$D$57,0))</f>
        <v>33</v>
      </c>
      <c r="D18" s="13">
        <f t="shared" si="0"/>
        <v>0</v>
      </c>
      <c r="G18" s="30"/>
      <c r="H18" s="30"/>
      <c r="I18" s="30"/>
      <c r="K18" s="30"/>
      <c r="L18" s="30"/>
      <c r="N18" s="30"/>
      <c r="O18" s="30"/>
      <c r="P18" s="30"/>
      <c r="Q18" s="30"/>
      <c r="R18" s="30"/>
      <c r="S18" s="30"/>
      <c r="T18" s="30"/>
      <c r="U18" s="30"/>
      <c r="V18" s="30"/>
      <c r="X18" s="30"/>
      <c r="Y18" s="30"/>
      <c r="Z18" s="30"/>
      <c r="AB18" s="30"/>
      <c r="AC18" s="30"/>
      <c r="AD18" s="30"/>
      <c r="AE18" s="30"/>
      <c r="AG18" s="30"/>
      <c r="AH18" s="30"/>
      <c r="AI18" s="30"/>
      <c r="AJ18" s="30"/>
      <c r="AK18" s="30"/>
      <c r="AL18" s="30"/>
      <c r="AM18" s="30"/>
      <c r="AN18" s="30"/>
      <c r="AO18" s="30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</row>
    <row r="19" spans="1:98" x14ac:dyDescent="0.2">
      <c r="A19" s="4" t="str">
        <f>'Namen deelnemers'!A20</f>
        <v>FRANCKEN</v>
      </c>
      <c r="B19" s="4" t="str">
        <f>'Namen deelnemers'!B20</f>
        <v>Frank</v>
      </c>
      <c r="C19" s="9">
        <f t="shared" ref="C19:C26" si="1">IF($D19="","",RANK($D19,$D$4:$D$67,0))</f>
        <v>1</v>
      </c>
      <c r="D19" s="13">
        <f t="shared" si="0"/>
        <v>2552</v>
      </c>
      <c r="E19">
        <v>80</v>
      </c>
      <c r="G19" s="30">
        <v>90</v>
      </c>
      <c r="H19" s="30">
        <v>88</v>
      </c>
      <c r="I19" s="30">
        <v>100</v>
      </c>
      <c r="J19" s="30">
        <v>98</v>
      </c>
      <c r="K19" s="12"/>
      <c r="L19" s="30">
        <v>93</v>
      </c>
      <c r="N19" s="30">
        <v>98</v>
      </c>
      <c r="O19" s="30"/>
      <c r="P19" s="30">
        <v>126</v>
      </c>
      <c r="Q19" s="30">
        <v>100</v>
      </c>
      <c r="R19" s="30"/>
      <c r="S19" s="30">
        <v>100</v>
      </c>
      <c r="T19" s="30">
        <v>100</v>
      </c>
      <c r="U19" s="30"/>
      <c r="V19" s="30"/>
      <c r="W19">
        <v>98</v>
      </c>
      <c r="X19" s="30">
        <v>95</v>
      </c>
      <c r="Y19" s="30">
        <v>95</v>
      </c>
      <c r="Z19" s="30">
        <v>143</v>
      </c>
      <c r="AA19">
        <v>97</v>
      </c>
      <c r="AB19" s="30"/>
      <c r="AC19" s="30">
        <v>100</v>
      </c>
      <c r="AD19" s="30">
        <v>97</v>
      </c>
      <c r="AE19" s="30">
        <v>95</v>
      </c>
      <c r="AF19">
        <v>160</v>
      </c>
      <c r="AG19" s="30">
        <v>50</v>
      </c>
      <c r="AH19" s="30">
        <v>95</v>
      </c>
      <c r="AI19" s="30">
        <v>98</v>
      </c>
      <c r="AJ19" s="30">
        <v>97</v>
      </c>
      <c r="AK19" s="30"/>
      <c r="AL19" s="30"/>
      <c r="AM19" s="30">
        <v>84</v>
      </c>
      <c r="AN19" s="30"/>
      <c r="AO19" s="30">
        <v>75</v>
      </c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</row>
    <row r="20" spans="1:98" x14ac:dyDescent="0.2">
      <c r="A20" s="4" t="s">
        <v>195</v>
      </c>
      <c r="B20" s="4" t="s">
        <v>114</v>
      </c>
      <c r="C20" s="9">
        <f t="shared" si="1"/>
        <v>39</v>
      </c>
      <c r="D20" s="13">
        <f t="shared" si="0"/>
        <v>0</v>
      </c>
      <c r="G20" s="12"/>
      <c r="H20" s="12"/>
      <c r="I20" s="12"/>
      <c r="K20" s="12"/>
      <c r="L20" s="12"/>
      <c r="N20" s="12"/>
      <c r="O20" s="12"/>
      <c r="P20" s="30"/>
      <c r="Q20" s="30"/>
      <c r="R20" s="12"/>
      <c r="S20" s="12"/>
      <c r="T20" s="12"/>
      <c r="U20" s="12"/>
      <c r="V20" s="30"/>
      <c r="X20" s="30"/>
      <c r="Y20" s="12"/>
      <c r="Z20" s="30"/>
      <c r="AB20" s="30"/>
      <c r="AC20" s="12"/>
      <c r="AD20" s="30"/>
      <c r="AE20" s="30"/>
      <c r="AG20" s="12"/>
      <c r="AH20" s="30"/>
      <c r="AI20" s="30"/>
      <c r="AJ20" s="30"/>
      <c r="AK20" s="12"/>
      <c r="AL20" s="30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</row>
    <row r="21" spans="1:98" hidden="1" x14ac:dyDescent="0.2">
      <c r="A21" s="4" t="s">
        <v>205</v>
      </c>
      <c r="B21" s="4" t="s">
        <v>206</v>
      </c>
      <c r="C21" s="9">
        <f t="shared" si="1"/>
        <v>39</v>
      </c>
      <c r="D21" s="13">
        <f t="shared" si="0"/>
        <v>0</v>
      </c>
      <c r="G21" s="30"/>
      <c r="H21" s="30"/>
      <c r="I21" s="30"/>
      <c r="K21" s="30"/>
      <c r="L21" s="30"/>
      <c r="N21" s="30"/>
      <c r="O21" s="30"/>
      <c r="P21" s="30"/>
      <c r="Q21" s="30"/>
      <c r="R21" s="30"/>
      <c r="S21" s="30"/>
      <c r="T21" s="30"/>
      <c r="U21" s="30"/>
      <c r="V21" s="30"/>
      <c r="X21" s="30"/>
      <c r="Y21" s="30"/>
      <c r="Z21" s="30"/>
      <c r="AB21" s="30"/>
      <c r="AC21" s="30"/>
      <c r="AD21" s="30"/>
      <c r="AE21" s="30"/>
      <c r="AG21" s="30"/>
      <c r="AH21" s="30"/>
      <c r="AI21" s="30"/>
      <c r="AJ21" s="30"/>
      <c r="AK21" s="30"/>
      <c r="AL21" s="30"/>
      <c r="AM21" s="30"/>
      <c r="AN21" s="30"/>
      <c r="AO21" s="30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</row>
    <row r="22" spans="1:98" ht="12" customHeight="1" x14ac:dyDescent="0.2">
      <c r="A22" s="4" t="str">
        <f>'Namen deelnemers'!A22</f>
        <v>GEERTS</v>
      </c>
      <c r="B22" s="4" t="str">
        <f>'Namen deelnemers'!B22</f>
        <v>Tony</v>
      </c>
      <c r="C22" s="9">
        <f t="shared" si="1"/>
        <v>3</v>
      </c>
      <c r="D22" s="13">
        <f t="shared" si="0"/>
        <v>2047</v>
      </c>
      <c r="G22" s="30"/>
      <c r="H22" s="30"/>
      <c r="I22" s="30">
        <v>100</v>
      </c>
      <c r="J22" s="30">
        <v>98</v>
      </c>
      <c r="K22" s="30"/>
      <c r="L22" s="30">
        <v>93</v>
      </c>
      <c r="N22" s="30">
        <v>98</v>
      </c>
      <c r="O22" s="30"/>
      <c r="P22" s="30"/>
      <c r="Q22" s="30"/>
      <c r="R22" s="30"/>
      <c r="S22" s="30">
        <v>100</v>
      </c>
      <c r="T22" s="30">
        <v>100</v>
      </c>
      <c r="U22" s="30"/>
      <c r="V22" s="30">
        <v>126</v>
      </c>
      <c r="W22">
        <v>98</v>
      </c>
      <c r="X22" s="30">
        <v>95</v>
      </c>
      <c r="Y22" s="30">
        <v>95</v>
      </c>
      <c r="Z22" s="30">
        <v>143</v>
      </c>
      <c r="AA22">
        <v>97</v>
      </c>
      <c r="AB22" s="30"/>
      <c r="AC22" s="30">
        <v>100</v>
      </c>
      <c r="AD22" s="30">
        <v>97</v>
      </c>
      <c r="AE22" s="30">
        <v>95</v>
      </c>
      <c r="AF22">
        <v>160</v>
      </c>
      <c r="AG22" s="30"/>
      <c r="AH22" s="30">
        <v>95</v>
      </c>
      <c r="AI22" s="30">
        <v>98</v>
      </c>
      <c r="AJ22" s="30"/>
      <c r="AK22" s="30"/>
      <c r="AL22" s="30"/>
      <c r="AM22" s="30">
        <v>84</v>
      </c>
      <c r="AN22" s="30"/>
      <c r="AO22" s="30">
        <v>75</v>
      </c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</row>
    <row r="23" spans="1:98" hidden="1" x14ac:dyDescent="0.2">
      <c r="A23" s="4" t="s">
        <v>200</v>
      </c>
      <c r="B23" s="4" t="s">
        <v>201</v>
      </c>
      <c r="C23" s="9">
        <f t="shared" si="1"/>
        <v>39</v>
      </c>
      <c r="D23" s="13">
        <f t="shared" si="0"/>
        <v>0</v>
      </c>
      <c r="G23" s="30"/>
      <c r="H23" s="30"/>
      <c r="I23" s="30"/>
      <c r="K23" s="12"/>
      <c r="L23" s="30"/>
      <c r="N23" s="12"/>
      <c r="O23" s="30"/>
      <c r="P23" s="12"/>
      <c r="Q23" s="12"/>
      <c r="R23" s="30"/>
      <c r="S23" s="12"/>
      <c r="T23" s="30"/>
      <c r="U23" s="30"/>
      <c r="V23" s="30"/>
      <c r="X23" s="30"/>
      <c r="Y23" s="12"/>
      <c r="Z23" s="30"/>
      <c r="AB23" s="30"/>
      <c r="AC23" s="30"/>
      <c r="AD23" s="30"/>
      <c r="AE23" s="12"/>
      <c r="AG23" s="30"/>
      <c r="AH23" s="30"/>
      <c r="AI23" s="30"/>
      <c r="AJ23" s="12"/>
      <c r="AK23" s="30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</row>
    <row r="24" spans="1:98" x14ac:dyDescent="0.2">
      <c r="A24" s="4" t="str">
        <f>'Namen deelnemers'!A24</f>
        <v>GOVAERTS</v>
      </c>
      <c r="B24" s="4" t="str">
        <f>'Namen deelnemers'!B24</f>
        <v>Jef</v>
      </c>
      <c r="C24" s="9">
        <f t="shared" si="1"/>
        <v>35</v>
      </c>
      <c r="D24" s="13">
        <f t="shared" si="0"/>
        <v>100</v>
      </c>
      <c r="G24" s="30"/>
      <c r="H24" s="30"/>
      <c r="I24" s="30"/>
      <c r="K24" s="30"/>
      <c r="L24" s="30"/>
      <c r="N24" s="30"/>
      <c r="O24" s="30"/>
      <c r="P24" s="30"/>
      <c r="Q24" s="30">
        <v>100</v>
      </c>
      <c r="R24" s="30"/>
      <c r="S24" s="30"/>
      <c r="T24" s="30"/>
      <c r="U24" s="30"/>
      <c r="V24" s="30"/>
      <c r="X24" s="30"/>
      <c r="Y24" s="30"/>
      <c r="Z24" s="30"/>
      <c r="AB24" s="30"/>
      <c r="AC24" s="30"/>
      <c r="AD24" s="30"/>
      <c r="AE24" s="30"/>
      <c r="AG24" s="30"/>
      <c r="AH24" s="30"/>
      <c r="AI24" s="30"/>
      <c r="AJ24" s="30"/>
      <c r="AK24" s="30"/>
      <c r="AL24" s="30"/>
      <c r="AM24" s="30"/>
      <c r="AN24" s="30"/>
      <c r="AO24" s="30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</row>
    <row r="25" spans="1:98" x14ac:dyDescent="0.2">
      <c r="A25" s="4" t="str">
        <f>'Namen deelnemers'!A25</f>
        <v>GUNS</v>
      </c>
      <c r="B25" s="4" t="str">
        <f>'Namen deelnemers'!B25</f>
        <v>Marc</v>
      </c>
      <c r="C25" s="9">
        <f t="shared" si="1"/>
        <v>11</v>
      </c>
      <c r="D25" s="13">
        <f t="shared" si="0"/>
        <v>1387</v>
      </c>
      <c r="G25" s="30"/>
      <c r="H25" s="12"/>
      <c r="I25" s="30"/>
      <c r="K25" s="12"/>
      <c r="L25" s="30"/>
      <c r="N25" s="30">
        <v>98</v>
      </c>
      <c r="O25" s="30"/>
      <c r="P25" s="30"/>
      <c r="Q25" s="30">
        <v>100</v>
      </c>
      <c r="R25" s="30"/>
      <c r="S25" s="30"/>
      <c r="T25" s="30"/>
      <c r="U25" s="30"/>
      <c r="V25" s="30">
        <v>126</v>
      </c>
      <c r="W25">
        <v>98</v>
      </c>
      <c r="X25" s="30"/>
      <c r="Y25" s="30"/>
      <c r="Z25" s="30">
        <v>60</v>
      </c>
      <c r="AA25">
        <v>97</v>
      </c>
      <c r="AB25" s="30">
        <v>86</v>
      </c>
      <c r="AC25" s="30">
        <v>100</v>
      </c>
      <c r="AD25" s="30">
        <v>97</v>
      </c>
      <c r="AE25" s="30">
        <v>95</v>
      </c>
      <c r="AF25">
        <v>160</v>
      </c>
      <c r="AG25" s="30">
        <v>98</v>
      </c>
      <c r="AH25" s="30"/>
      <c r="AI25" s="12"/>
      <c r="AJ25" s="30">
        <v>97</v>
      </c>
      <c r="AK25" s="30"/>
      <c r="AL25" s="30"/>
      <c r="AM25" s="30"/>
      <c r="AN25" s="30"/>
      <c r="AO25" s="30">
        <v>75</v>
      </c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</row>
    <row r="26" spans="1:98" x14ac:dyDescent="0.2">
      <c r="A26" s="4" t="str">
        <f>'Namen deelnemers'!A26</f>
        <v>GUNS</v>
      </c>
      <c r="B26" s="4" t="str">
        <f>'Namen deelnemers'!B26</f>
        <v>Serge</v>
      </c>
      <c r="C26" s="9">
        <f t="shared" si="1"/>
        <v>8</v>
      </c>
      <c r="D26" s="13">
        <f t="shared" si="0"/>
        <v>1564</v>
      </c>
      <c r="E26">
        <v>80</v>
      </c>
      <c r="G26" s="30"/>
      <c r="H26" s="30"/>
      <c r="I26" s="30">
        <v>100</v>
      </c>
      <c r="J26" s="30">
        <v>98</v>
      </c>
      <c r="K26" s="30"/>
      <c r="L26" s="30">
        <v>93</v>
      </c>
      <c r="N26" s="30">
        <v>98</v>
      </c>
      <c r="O26" s="30"/>
      <c r="P26" s="30"/>
      <c r="Q26" s="30">
        <v>100</v>
      </c>
      <c r="R26" s="30"/>
      <c r="S26" s="30"/>
      <c r="T26" s="30">
        <v>100</v>
      </c>
      <c r="U26" s="30"/>
      <c r="V26" s="30">
        <v>126</v>
      </c>
      <c r="W26">
        <v>98</v>
      </c>
      <c r="X26" s="30"/>
      <c r="Y26" s="30"/>
      <c r="Z26" s="30">
        <v>143</v>
      </c>
      <c r="AA26">
        <v>97</v>
      </c>
      <c r="AB26" s="30"/>
      <c r="AC26" s="30"/>
      <c r="AD26" s="30"/>
      <c r="AE26" s="30" t="s">
        <v>142</v>
      </c>
      <c r="AF26">
        <v>160</v>
      </c>
      <c r="AG26" s="30">
        <v>98</v>
      </c>
      <c r="AH26" s="30"/>
      <c r="AI26" s="30">
        <v>98</v>
      </c>
      <c r="AJ26" s="30"/>
      <c r="AK26" s="30"/>
      <c r="AL26" s="30"/>
      <c r="AM26" s="30"/>
      <c r="AN26" s="30"/>
      <c r="AO26" s="30">
        <v>75</v>
      </c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</row>
    <row r="27" spans="1:98" x14ac:dyDescent="0.2">
      <c r="A27" s="4" t="s">
        <v>226</v>
      </c>
      <c r="B27" s="4" t="s">
        <v>228</v>
      </c>
      <c r="C27" s="9">
        <f>IF($D27="","",RANK($D27,$D$4:$D$60,0))</f>
        <v>31</v>
      </c>
      <c r="D27" s="13">
        <f t="shared" si="0"/>
        <v>126</v>
      </c>
      <c r="G27" s="30"/>
      <c r="H27" s="30"/>
      <c r="I27" s="30"/>
      <c r="K27" s="30"/>
      <c r="L27" s="30"/>
      <c r="N27" s="30"/>
      <c r="O27" s="30"/>
      <c r="P27" s="30"/>
      <c r="Q27" s="30"/>
      <c r="R27" s="30"/>
      <c r="S27" s="30"/>
      <c r="T27" s="12"/>
      <c r="U27" s="30"/>
      <c r="V27" s="30">
        <v>126</v>
      </c>
      <c r="X27" s="30"/>
      <c r="Y27" s="30"/>
      <c r="Z27" s="30"/>
      <c r="AB27" s="30"/>
      <c r="AC27" s="30"/>
      <c r="AD27" s="30"/>
      <c r="AE27" s="30"/>
      <c r="AG27" s="30"/>
      <c r="AH27" s="30"/>
      <c r="AI27" s="30"/>
      <c r="AJ27" s="30"/>
      <c r="AK27" s="30"/>
      <c r="AL27" s="30"/>
      <c r="AM27" s="30"/>
      <c r="AN27" s="30"/>
      <c r="AO27" s="30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</row>
    <row r="28" spans="1:98" x14ac:dyDescent="0.2">
      <c r="A28" s="4" t="str">
        <f>'Namen deelnemers'!A27</f>
        <v>JANSSEN JAN</v>
      </c>
      <c r="B28" s="4" t="str">
        <f>'Namen deelnemers'!B27</f>
        <v>JUNIOR</v>
      </c>
      <c r="C28" s="9">
        <f t="shared" ref="C28:C37" si="2">IF($D28="","",RANK($D28,$D$4:$D$67,0))</f>
        <v>16</v>
      </c>
      <c r="D28" s="13">
        <f t="shared" si="0"/>
        <v>876</v>
      </c>
      <c r="E28">
        <v>80</v>
      </c>
      <c r="G28" s="30"/>
      <c r="H28" s="30"/>
      <c r="I28" s="30">
        <v>100</v>
      </c>
      <c r="J28" s="30">
        <v>98</v>
      </c>
      <c r="K28" s="12"/>
      <c r="L28" s="30">
        <v>93</v>
      </c>
      <c r="M28">
        <v>92</v>
      </c>
      <c r="N28" s="30"/>
      <c r="O28" s="30"/>
      <c r="P28" s="30"/>
      <c r="Q28" s="30"/>
      <c r="R28" s="30"/>
      <c r="S28" s="30"/>
      <c r="T28" s="30"/>
      <c r="U28" s="30"/>
      <c r="V28" s="30">
        <v>126</v>
      </c>
      <c r="X28" s="30">
        <v>95</v>
      </c>
      <c r="Y28" s="30">
        <v>95</v>
      </c>
      <c r="Z28" s="30"/>
      <c r="AA28">
        <v>97</v>
      </c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</row>
    <row r="29" spans="1:98" ht="14.25" customHeight="1" x14ac:dyDescent="0.2">
      <c r="A29" s="4" t="str">
        <f>'Namen deelnemers'!A28</f>
        <v>JANSSENS</v>
      </c>
      <c r="B29" s="4" t="str">
        <f>'Namen deelnemers'!B28</f>
        <v>Raf</v>
      </c>
      <c r="C29" s="9">
        <f t="shared" si="2"/>
        <v>21</v>
      </c>
      <c r="D29" s="13">
        <f t="shared" si="0"/>
        <v>602</v>
      </c>
      <c r="G29" s="30"/>
      <c r="H29" s="30">
        <v>88</v>
      </c>
      <c r="I29" s="30">
        <v>100</v>
      </c>
      <c r="J29" s="30">
        <v>98</v>
      </c>
      <c r="K29" s="30"/>
      <c r="L29" s="30"/>
      <c r="M29">
        <v>92</v>
      </c>
      <c r="N29" s="30">
        <v>98</v>
      </c>
      <c r="O29" s="30"/>
      <c r="P29" s="30"/>
      <c r="Q29" s="30"/>
      <c r="R29" s="30"/>
      <c r="S29" s="30"/>
      <c r="T29" s="30"/>
      <c r="U29" s="30"/>
      <c r="V29" s="30">
        <v>126</v>
      </c>
      <c r="X29" s="30"/>
      <c r="Y29" s="30"/>
      <c r="Z29" s="30"/>
      <c r="AB29" s="30"/>
      <c r="AC29" s="30"/>
      <c r="AD29" s="30"/>
      <c r="AE29" s="30"/>
      <c r="AG29" s="30"/>
      <c r="AH29" s="30"/>
      <c r="AI29" s="30"/>
      <c r="AJ29" s="30"/>
      <c r="AK29" s="30"/>
      <c r="AL29" s="30"/>
      <c r="AM29" s="30"/>
      <c r="AN29" s="30"/>
      <c r="AO29" s="30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</row>
    <row r="30" spans="1:98" ht="14.25" customHeight="1" x14ac:dyDescent="0.2">
      <c r="A30" s="4" t="s">
        <v>66</v>
      </c>
      <c r="B30" s="4" t="s">
        <v>67</v>
      </c>
      <c r="C30" s="9">
        <f t="shared" si="2"/>
        <v>35</v>
      </c>
      <c r="D30" s="13">
        <f t="shared" si="0"/>
        <v>100</v>
      </c>
      <c r="E30" s="75"/>
      <c r="G30" s="12"/>
      <c r="H30" s="12"/>
      <c r="I30" s="12"/>
      <c r="K30" s="12"/>
      <c r="L30" s="12"/>
      <c r="M30" s="75"/>
      <c r="N30" s="12"/>
      <c r="O30" s="12"/>
      <c r="P30" s="12"/>
      <c r="Q30" s="12">
        <v>100</v>
      </c>
      <c r="R30" s="12"/>
      <c r="S30" s="12"/>
      <c r="T30" s="12"/>
      <c r="U30" s="12"/>
      <c r="V30" s="12"/>
      <c r="W30" s="75"/>
      <c r="X30" s="12"/>
      <c r="Y30" s="12"/>
      <c r="Z30" s="12"/>
      <c r="AA30" s="75"/>
      <c r="AB30" s="12"/>
      <c r="AC30" s="12"/>
      <c r="AD30" s="76"/>
      <c r="AE30" s="12"/>
      <c r="AF30" s="75"/>
      <c r="AG30" s="12"/>
      <c r="AH30" s="30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</row>
    <row r="31" spans="1:98" ht="14.25" customHeight="1" x14ac:dyDescent="0.2">
      <c r="A31" s="4" t="s">
        <v>188</v>
      </c>
      <c r="B31" s="4" t="s">
        <v>187</v>
      </c>
      <c r="C31" s="9">
        <f t="shared" si="2"/>
        <v>39</v>
      </c>
      <c r="D31" s="13">
        <f t="shared" si="0"/>
        <v>0</v>
      </c>
      <c r="G31" s="12"/>
      <c r="H31" s="30"/>
      <c r="I31" s="12"/>
      <c r="K31" s="12"/>
      <c r="L31" s="12"/>
      <c r="N31" s="12"/>
      <c r="O31" s="30"/>
      <c r="P31" s="30"/>
      <c r="Q31" s="12"/>
      <c r="R31" s="12"/>
      <c r="S31" s="30"/>
      <c r="T31" s="12"/>
      <c r="U31" s="30"/>
      <c r="V31" s="12"/>
      <c r="X31" s="30"/>
      <c r="Y31" s="12"/>
      <c r="Z31" s="12"/>
      <c r="AB31" s="30"/>
      <c r="AC31" s="30"/>
      <c r="AD31" s="30"/>
      <c r="AE31" s="12"/>
      <c r="AG31" s="12"/>
      <c r="AH31" s="30"/>
      <c r="AI31" s="30"/>
      <c r="AJ31" s="30"/>
      <c r="AK31" s="12"/>
      <c r="AL31" s="12"/>
      <c r="AM31" s="30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</row>
    <row r="32" spans="1:98" ht="13.5" customHeight="1" x14ac:dyDescent="0.2">
      <c r="A32" s="4" t="s">
        <v>192</v>
      </c>
      <c r="B32" s="4" t="s">
        <v>193</v>
      </c>
      <c r="C32" s="9">
        <f t="shared" si="2"/>
        <v>32</v>
      </c>
      <c r="D32" s="13">
        <f t="shared" si="0"/>
        <v>180</v>
      </c>
      <c r="E32">
        <v>80</v>
      </c>
      <c r="G32" s="12"/>
      <c r="H32" s="12"/>
      <c r="I32" s="30"/>
      <c r="K32" s="12"/>
      <c r="L32" s="30"/>
      <c r="N32" s="12"/>
      <c r="O32" s="30"/>
      <c r="P32" s="30"/>
      <c r="Q32" s="30">
        <v>100</v>
      </c>
      <c r="R32" s="30"/>
      <c r="S32" s="12"/>
      <c r="T32" s="12"/>
      <c r="U32" s="12"/>
      <c r="V32" s="30"/>
      <c r="X32" s="12"/>
      <c r="Y32" s="30"/>
      <c r="Z32" s="30"/>
      <c r="AB32" s="30"/>
      <c r="AC32" s="12"/>
      <c r="AD32" s="30"/>
      <c r="AE32" s="30"/>
      <c r="AG32" s="30"/>
      <c r="AH32" s="30"/>
      <c r="AI32" s="12"/>
      <c r="AJ32" s="30"/>
      <c r="AK32" s="30"/>
      <c r="AL32" s="12"/>
      <c r="AM32" s="30"/>
      <c r="AN32" s="30"/>
      <c r="AO32" s="30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</row>
    <row r="33" spans="1:98" x14ac:dyDescent="0.2">
      <c r="A33" s="4" t="str">
        <f>'Namen deelnemers'!A36</f>
        <v>MERCY</v>
      </c>
      <c r="B33" s="4" t="s">
        <v>225</v>
      </c>
      <c r="C33" s="9">
        <f t="shared" si="2"/>
        <v>39</v>
      </c>
      <c r="D33" s="13">
        <f t="shared" si="0"/>
        <v>0</v>
      </c>
      <c r="G33" s="30"/>
      <c r="H33" s="30"/>
      <c r="I33" s="30"/>
      <c r="K33" s="30"/>
      <c r="L33" s="30"/>
      <c r="N33" s="30"/>
      <c r="O33" s="30"/>
      <c r="P33" s="30"/>
      <c r="Q33" s="30"/>
      <c r="R33" s="30"/>
      <c r="S33" s="30"/>
      <c r="T33" s="30"/>
      <c r="U33" s="30"/>
      <c r="V33" s="30"/>
      <c r="X33" s="30"/>
      <c r="Y33" s="30"/>
      <c r="Z33" s="30"/>
      <c r="AB33" s="30"/>
      <c r="AC33" s="30"/>
      <c r="AD33" s="30"/>
      <c r="AE33" s="30"/>
      <c r="AG33" s="30"/>
      <c r="AH33" s="30"/>
      <c r="AI33" s="30"/>
      <c r="AJ33" s="30"/>
      <c r="AK33" s="30"/>
      <c r="AL33" s="30"/>
      <c r="AM33" s="30"/>
      <c r="AN33" s="30"/>
      <c r="AO33" s="30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</row>
    <row r="34" spans="1:98" x14ac:dyDescent="0.2">
      <c r="A34" s="4" t="str">
        <f>'Namen deelnemers'!A37</f>
        <v>MERCY</v>
      </c>
      <c r="B34" s="4" t="str">
        <f>'Namen deelnemers'!B37</f>
        <v>Luc</v>
      </c>
      <c r="C34" s="9">
        <f t="shared" si="2"/>
        <v>39</v>
      </c>
      <c r="D34" s="13">
        <f t="shared" si="0"/>
        <v>0</v>
      </c>
      <c r="G34" s="30"/>
      <c r="H34" s="30"/>
      <c r="I34" s="30"/>
      <c r="K34" s="30"/>
      <c r="L34" s="30"/>
      <c r="N34" s="30"/>
      <c r="O34" s="30"/>
      <c r="P34" s="30"/>
      <c r="Q34" s="30"/>
      <c r="R34" s="30"/>
      <c r="S34" s="30"/>
      <c r="T34" s="30"/>
      <c r="U34" s="30"/>
      <c r="V34" s="30"/>
      <c r="X34" s="30"/>
      <c r="Y34" s="30"/>
      <c r="Z34" s="30"/>
      <c r="AB34" s="30"/>
      <c r="AC34" s="30"/>
      <c r="AD34" s="30"/>
      <c r="AE34" s="30"/>
      <c r="AG34" s="30"/>
      <c r="AH34" s="30"/>
      <c r="AI34" s="30"/>
      <c r="AJ34" s="30"/>
      <c r="AK34" s="30"/>
      <c r="AL34" s="30"/>
      <c r="AM34" s="30"/>
      <c r="AN34" s="30"/>
      <c r="AO34" s="30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</row>
    <row r="35" spans="1:98" x14ac:dyDescent="0.2">
      <c r="A35" s="4" t="str">
        <f>'Namen deelnemers'!A38</f>
        <v>MERCY</v>
      </c>
      <c r="B35" s="4" t="str">
        <f>'Namen deelnemers'!B38</f>
        <v>Quinten</v>
      </c>
      <c r="C35" s="9">
        <f t="shared" si="2"/>
        <v>39</v>
      </c>
      <c r="D35" s="13">
        <f t="shared" si="0"/>
        <v>0</v>
      </c>
      <c r="G35" s="30"/>
      <c r="H35" s="30"/>
      <c r="I35" s="30"/>
      <c r="K35" s="30"/>
      <c r="L35" s="30"/>
      <c r="N35" s="30"/>
      <c r="O35" s="30"/>
      <c r="P35" s="30"/>
      <c r="Q35" s="30"/>
      <c r="R35" s="30"/>
      <c r="S35" s="30"/>
      <c r="T35" s="30"/>
      <c r="U35" s="30"/>
      <c r="V35" s="30"/>
      <c r="X35" s="30"/>
      <c r="Y35" s="30"/>
      <c r="Z35" s="30"/>
      <c r="AB35" s="30"/>
      <c r="AC35" s="30"/>
      <c r="AD35" s="30"/>
      <c r="AE35" s="30"/>
      <c r="AG35" s="30"/>
      <c r="AH35" s="30"/>
      <c r="AI35" s="30"/>
      <c r="AJ35" s="30"/>
      <c r="AK35" s="30"/>
      <c r="AL35" s="30"/>
      <c r="AM35" s="30"/>
      <c r="AN35" s="30"/>
      <c r="AO35" s="30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</row>
    <row r="36" spans="1:98" hidden="1" x14ac:dyDescent="0.2">
      <c r="A36" s="4" t="str">
        <f>'Namen deelnemers'!A40</f>
        <v>MICHIELSEN</v>
      </c>
      <c r="B36" s="4" t="str">
        <f>'Namen deelnemers'!B40</f>
        <v>Ronald</v>
      </c>
      <c r="C36" s="9">
        <f t="shared" si="2"/>
        <v>39</v>
      </c>
      <c r="D36" s="13">
        <f t="shared" si="0"/>
        <v>0</v>
      </c>
      <c r="G36" s="30"/>
      <c r="H36" s="30"/>
      <c r="I36" s="30"/>
      <c r="K36" s="30"/>
      <c r="L36" s="30"/>
      <c r="N36" s="30"/>
      <c r="O36" s="30"/>
      <c r="P36" s="12"/>
      <c r="Q36" s="30"/>
      <c r="R36" s="30"/>
      <c r="S36" s="30"/>
      <c r="T36" s="30"/>
      <c r="U36" s="30"/>
      <c r="V36" s="30"/>
      <c r="X36" s="30"/>
      <c r="Y36" s="30"/>
      <c r="Z36" s="30"/>
      <c r="AB36" s="30"/>
      <c r="AC36" s="30"/>
      <c r="AD36" s="30"/>
      <c r="AE36" s="30"/>
      <c r="AG36" s="30"/>
      <c r="AH36" s="30"/>
      <c r="AI36" s="30"/>
      <c r="AJ36" s="30"/>
      <c r="AK36" s="30"/>
      <c r="AL36" s="30"/>
      <c r="AM36" s="30"/>
      <c r="AN36" s="30"/>
      <c r="AO36" s="30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</row>
    <row r="37" spans="1:98" x14ac:dyDescent="0.2">
      <c r="A37" s="33" t="s">
        <v>74</v>
      </c>
      <c r="B37" s="4" t="s">
        <v>194</v>
      </c>
      <c r="C37" s="9">
        <f t="shared" si="2"/>
        <v>39</v>
      </c>
      <c r="D37" s="13">
        <f t="shared" si="0"/>
        <v>0</v>
      </c>
      <c r="G37" s="12"/>
      <c r="H37" s="12"/>
      <c r="I37" s="30"/>
      <c r="K37" s="12"/>
      <c r="L37" s="12"/>
      <c r="N37" s="12"/>
      <c r="O37" s="12"/>
      <c r="P37" s="30"/>
      <c r="Q37" s="30"/>
      <c r="R37" s="12"/>
      <c r="S37" s="30"/>
      <c r="T37" s="12"/>
      <c r="U37" s="30"/>
      <c r="V37" s="12"/>
      <c r="X37" s="12"/>
      <c r="Y37" s="12"/>
      <c r="Z37" s="30"/>
      <c r="AB37" s="30"/>
      <c r="AC37" s="12"/>
      <c r="AD37" s="30"/>
      <c r="AE37" s="30"/>
      <c r="AG37" s="30"/>
      <c r="AH37" s="30"/>
      <c r="AI37" s="30"/>
      <c r="AJ37" s="30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</row>
    <row r="38" spans="1:98" x14ac:dyDescent="0.2">
      <c r="A38" s="4" t="s">
        <v>204</v>
      </c>
      <c r="B38" s="4" t="s">
        <v>55</v>
      </c>
      <c r="C38" s="9">
        <f>IF($D38="","",RANK($D38,$D$4:$D$57,0))</f>
        <v>26</v>
      </c>
      <c r="D38" s="13">
        <f t="shared" ref="D38:D69" si="3">SUM(E38:AO38)</f>
        <v>196</v>
      </c>
      <c r="G38" s="30"/>
      <c r="H38" s="30"/>
      <c r="I38" s="30"/>
      <c r="J38" s="30">
        <v>98</v>
      </c>
      <c r="K38" s="30"/>
      <c r="L38" s="30"/>
      <c r="N38" s="30"/>
      <c r="O38" s="30"/>
      <c r="P38" s="30"/>
      <c r="Q38" s="30"/>
      <c r="R38" s="30"/>
      <c r="S38" s="12"/>
      <c r="T38" s="30"/>
      <c r="U38" s="30"/>
      <c r="V38" s="30"/>
      <c r="W38">
        <v>98</v>
      </c>
      <c r="X38" s="30"/>
      <c r="Y38" s="30"/>
      <c r="Z38" s="30"/>
      <c r="AB38" s="30"/>
      <c r="AC38" s="30"/>
      <c r="AD38" s="30"/>
      <c r="AE38" s="30"/>
      <c r="AG38" s="30"/>
      <c r="AH38" s="30"/>
      <c r="AI38" s="30"/>
      <c r="AJ38" s="30"/>
      <c r="AK38" s="30"/>
      <c r="AL38" s="30"/>
      <c r="AM38" s="30"/>
      <c r="AN38" s="30"/>
      <c r="AO38" s="30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</row>
    <row r="39" spans="1:98" x14ac:dyDescent="0.2">
      <c r="A39" s="4" t="str">
        <f>'Namen deelnemers'!A44</f>
        <v>ROBYN</v>
      </c>
      <c r="B39" s="4" t="str">
        <f>'Namen deelnemers'!B44</f>
        <v>Sven</v>
      </c>
      <c r="C39" s="9">
        <f t="shared" ref="C39:C52" si="4">IF($D39="","",RANK($D39,$D$4:$D$67,0))</f>
        <v>14</v>
      </c>
      <c r="D39" s="13">
        <f t="shared" si="3"/>
        <v>1133</v>
      </c>
      <c r="E39">
        <v>80</v>
      </c>
      <c r="G39" s="30"/>
      <c r="H39" s="30"/>
      <c r="I39" s="30">
        <v>100</v>
      </c>
      <c r="J39" s="30">
        <v>98</v>
      </c>
      <c r="K39" s="30"/>
      <c r="L39" s="30"/>
      <c r="M39">
        <v>92</v>
      </c>
      <c r="N39" s="30"/>
      <c r="O39" s="30"/>
      <c r="P39" s="30"/>
      <c r="Q39" s="30">
        <v>100</v>
      </c>
      <c r="R39" s="30"/>
      <c r="S39" s="30">
        <v>100</v>
      </c>
      <c r="T39" s="30">
        <v>100</v>
      </c>
      <c r="U39" s="30"/>
      <c r="V39" s="30"/>
      <c r="X39" s="30"/>
      <c r="Y39" s="30"/>
      <c r="Z39" s="30"/>
      <c r="AB39" s="30"/>
      <c r="AC39" s="30"/>
      <c r="AD39" s="30">
        <v>97</v>
      </c>
      <c r="AE39" s="30"/>
      <c r="AF39" s="30"/>
      <c r="AG39" s="30">
        <v>98</v>
      </c>
      <c r="AH39" s="30">
        <v>95</v>
      </c>
      <c r="AI39" s="30">
        <v>98</v>
      </c>
      <c r="AJ39" s="30"/>
      <c r="AK39" s="30"/>
      <c r="AL39" s="30"/>
      <c r="AM39" s="30"/>
      <c r="AN39" s="30"/>
      <c r="AO39" s="30">
        <v>75</v>
      </c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</row>
    <row r="40" spans="1:98" x14ac:dyDescent="0.2">
      <c r="A40" s="4" t="str">
        <f>'Namen deelnemers'!A45</f>
        <v>ROOIJMANS</v>
      </c>
      <c r="B40" s="4" t="str">
        <f>'Namen deelnemers'!B45</f>
        <v>Ad</v>
      </c>
      <c r="C40" s="9">
        <f t="shared" si="4"/>
        <v>37</v>
      </c>
      <c r="D40" s="13">
        <f t="shared" si="3"/>
        <v>93</v>
      </c>
      <c r="G40" s="30"/>
      <c r="H40" s="12"/>
      <c r="I40" s="30"/>
      <c r="K40" s="30"/>
      <c r="L40" s="30">
        <v>93</v>
      </c>
      <c r="N40" s="30"/>
      <c r="O40" s="30"/>
      <c r="P40" s="30"/>
      <c r="Q40" s="30"/>
      <c r="R40" s="30"/>
      <c r="S40" s="30"/>
      <c r="T40" s="30"/>
      <c r="U40" s="30"/>
      <c r="V40" s="30"/>
      <c r="X40" s="30"/>
      <c r="Y40" s="30"/>
      <c r="Z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</row>
    <row r="41" spans="1:98" ht="11.25" customHeight="1" x14ac:dyDescent="0.2">
      <c r="A41" s="4" t="str">
        <f>'Namen deelnemers'!A46</f>
        <v>SCHITTECAT</v>
      </c>
      <c r="B41" s="4" t="str">
        <f>'Namen deelnemers'!B46</f>
        <v>Bruno</v>
      </c>
      <c r="C41" s="9">
        <f t="shared" si="4"/>
        <v>39</v>
      </c>
      <c r="D41" s="13">
        <f t="shared" si="3"/>
        <v>0</v>
      </c>
      <c r="G41" s="30"/>
      <c r="H41" s="30"/>
      <c r="I41" s="30"/>
      <c r="K41" s="30"/>
      <c r="L41" s="30"/>
      <c r="N41" s="30"/>
      <c r="O41" s="30"/>
      <c r="P41" s="30"/>
      <c r="Q41" s="30"/>
      <c r="R41" s="30"/>
      <c r="S41" s="30"/>
      <c r="T41" s="30"/>
      <c r="U41" s="30"/>
      <c r="V41" s="30"/>
      <c r="X41" s="30"/>
      <c r="Y41" s="30"/>
      <c r="Z41" s="30"/>
      <c r="AB41" s="30"/>
      <c r="AC41" s="30"/>
      <c r="AD41" s="30"/>
      <c r="AE41" s="30"/>
      <c r="AG41" s="30"/>
      <c r="AH41" s="30"/>
      <c r="AI41" s="30"/>
      <c r="AJ41" s="30"/>
      <c r="AK41" s="30"/>
      <c r="AL41" s="30"/>
      <c r="AM41" s="30"/>
      <c r="AN41" s="30"/>
      <c r="AO41" s="30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</row>
    <row r="42" spans="1:98" x14ac:dyDescent="0.2">
      <c r="A42" s="4" t="str">
        <f>'Namen deelnemers'!A50</f>
        <v>SCHROYEN</v>
      </c>
      <c r="B42" s="4" t="str">
        <f>'Namen deelnemers'!B50</f>
        <v>Lieven</v>
      </c>
      <c r="C42" s="9">
        <f t="shared" si="4"/>
        <v>17</v>
      </c>
      <c r="D42" s="13">
        <f t="shared" si="3"/>
        <v>868</v>
      </c>
      <c r="G42" s="30"/>
      <c r="H42" s="30"/>
      <c r="I42" s="30"/>
      <c r="K42" s="30"/>
      <c r="L42" s="30"/>
      <c r="M42">
        <v>92</v>
      </c>
      <c r="N42" s="30"/>
      <c r="O42" s="30"/>
      <c r="P42" s="30"/>
      <c r="Q42" s="30">
        <v>100</v>
      </c>
      <c r="R42" s="30"/>
      <c r="S42" s="30">
        <v>100</v>
      </c>
      <c r="T42" s="30"/>
      <c r="U42" s="30"/>
      <c r="V42" s="30"/>
      <c r="X42" s="30"/>
      <c r="Y42" s="30"/>
      <c r="Z42" s="30"/>
      <c r="AB42" s="30">
        <v>86</v>
      </c>
      <c r="AC42" s="30">
        <v>100</v>
      </c>
      <c r="AD42" s="30">
        <v>97</v>
      </c>
      <c r="AE42" s="30"/>
      <c r="AG42" s="30">
        <v>98</v>
      </c>
      <c r="AH42" s="30"/>
      <c r="AI42" s="30">
        <v>98</v>
      </c>
      <c r="AJ42" s="30">
        <v>97</v>
      </c>
      <c r="AK42" s="30"/>
      <c r="AL42" s="30"/>
      <c r="AM42" s="30"/>
      <c r="AN42" s="30"/>
      <c r="AO42" s="30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</row>
    <row r="43" spans="1:98" x14ac:dyDescent="0.2">
      <c r="A43" s="4" t="str">
        <f>'Namen deelnemers'!A51</f>
        <v>SCHROYEN</v>
      </c>
      <c r="B43" s="4" t="str">
        <f>'Namen deelnemers'!B51</f>
        <v>Jeroen</v>
      </c>
      <c r="C43" s="9">
        <f t="shared" si="4"/>
        <v>18</v>
      </c>
      <c r="D43" s="13">
        <f t="shared" si="3"/>
        <v>813</v>
      </c>
      <c r="G43" s="30"/>
      <c r="H43" s="30"/>
      <c r="I43" s="30">
        <v>100</v>
      </c>
      <c r="K43" s="30"/>
      <c r="L43" s="30"/>
      <c r="N43" s="30"/>
      <c r="O43" s="30"/>
      <c r="P43" s="30"/>
      <c r="Q43" s="30">
        <v>100</v>
      </c>
      <c r="R43" s="30"/>
      <c r="S43" s="30">
        <v>100</v>
      </c>
      <c r="T43" s="30">
        <v>100</v>
      </c>
      <c r="U43" s="30"/>
      <c r="V43" s="30">
        <v>126</v>
      </c>
      <c r="X43" s="30"/>
      <c r="Y43" s="30"/>
      <c r="Z43" s="30"/>
      <c r="AB43" s="30"/>
      <c r="AC43" s="30" t="s">
        <v>142</v>
      </c>
      <c r="AD43" s="30">
        <v>97</v>
      </c>
      <c r="AE43" s="30">
        <v>95</v>
      </c>
      <c r="AG43" s="30"/>
      <c r="AH43" s="30">
        <v>95</v>
      </c>
      <c r="AI43" s="30"/>
      <c r="AJ43" s="30"/>
      <c r="AK43" s="30"/>
      <c r="AL43" s="30"/>
      <c r="AM43" s="30"/>
      <c r="AN43" s="30"/>
      <c r="AO43" s="30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</row>
    <row r="44" spans="1:98" x14ac:dyDescent="0.2">
      <c r="A44" s="4" t="str">
        <f>'Namen deelnemers'!A52</f>
        <v>SEPTEMBER</v>
      </c>
      <c r="B44" s="4" t="str">
        <f>'Namen deelnemers'!B52</f>
        <v>Thierry</v>
      </c>
      <c r="C44" s="9">
        <f t="shared" si="4"/>
        <v>38</v>
      </c>
      <c r="D44" s="13">
        <f t="shared" si="3"/>
        <v>80</v>
      </c>
      <c r="E44">
        <v>80</v>
      </c>
      <c r="G44" s="30"/>
      <c r="H44" s="12"/>
      <c r="I44" s="30"/>
      <c r="K44" s="12"/>
      <c r="L44" s="30"/>
      <c r="N44" s="30"/>
      <c r="O44" s="30"/>
      <c r="P44" s="30"/>
      <c r="Q44" s="30"/>
      <c r="R44" s="30"/>
      <c r="S44" s="30"/>
      <c r="T44" s="30"/>
      <c r="U44" s="30"/>
      <c r="V44" s="30"/>
      <c r="X44" s="30"/>
      <c r="Y44" s="30"/>
      <c r="Z44" s="30"/>
      <c r="AB44" s="30"/>
      <c r="AC44" s="30"/>
      <c r="AD44" s="30"/>
      <c r="AE44" s="30"/>
      <c r="AG44" s="30"/>
      <c r="AH44" s="30"/>
      <c r="AI44" s="30"/>
      <c r="AJ44" s="30"/>
      <c r="AK44" s="30"/>
      <c r="AL44" s="30"/>
      <c r="AM44" s="30"/>
      <c r="AN44" s="30"/>
      <c r="AO44" s="30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</row>
    <row r="45" spans="1:98" x14ac:dyDescent="0.2">
      <c r="A45" s="4" t="s">
        <v>224</v>
      </c>
      <c r="B45" s="4" t="s">
        <v>22</v>
      </c>
      <c r="C45" s="9">
        <f t="shared" si="4"/>
        <v>27</v>
      </c>
      <c r="D45" s="13">
        <f t="shared" si="3"/>
        <v>300</v>
      </c>
      <c r="G45" s="30"/>
      <c r="H45" s="30"/>
      <c r="I45" s="30">
        <v>100</v>
      </c>
      <c r="K45" s="30"/>
      <c r="L45" s="30"/>
      <c r="N45" s="30"/>
      <c r="O45" s="30"/>
      <c r="P45" s="30"/>
      <c r="Q45" s="30"/>
      <c r="R45" s="30"/>
      <c r="S45" s="30">
        <v>100</v>
      </c>
      <c r="T45" s="30"/>
      <c r="U45" s="30"/>
      <c r="V45" s="30"/>
      <c r="X45" s="30"/>
      <c r="Y45" s="30"/>
      <c r="Z45" s="30"/>
      <c r="AB45" s="30"/>
      <c r="AC45" s="30">
        <v>100</v>
      </c>
      <c r="AD45" s="30"/>
      <c r="AE45" s="30"/>
      <c r="AG45" s="30"/>
      <c r="AH45" s="30"/>
      <c r="AI45" s="30"/>
      <c r="AJ45" s="30"/>
      <c r="AK45" s="30"/>
      <c r="AL45" s="30"/>
      <c r="AM45" s="30"/>
      <c r="AN45" s="30"/>
      <c r="AO45" s="30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</row>
    <row r="46" spans="1:98" x14ac:dyDescent="0.2">
      <c r="A46" s="4" t="str">
        <f>'Namen deelnemers'!A54</f>
        <v>STIJLEMAN</v>
      </c>
      <c r="B46" s="4" t="str">
        <f>'Namen deelnemers'!B54</f>
        <v>Ronny</v>
      </c>
      <c r="C46" s="9">
        <f t="shared" si="4"/>
        <v>4</v>
      </c>
      <c r="D46" s="13">
        <f t="shared" si="3"/>
        <v>1812</v>
      </c>
      <c r="E46">
        <v>80</v>
      </c>
      <c r="G46" s="30">
        <v>90</v>
      </c>
      <c r="H46" s="30">
        <v>88</v>
      </c>
      <c r="I46" s="30"/>
      <c r="J46" s="30">
        <v>98</v>
      </c>
      <c r="K46" s="30"/>
      <c r="L46" s="30"/>
      <c r="M46">
        <v>92</v>
      </c>
      <c r="N46" s="30">
        <v>98</v>
      </c>
      <c r="O46" s="30">
        <v>88</v>
      </c>
      <c r="P46" s="30">
        <v>126</v>
      </c>
      <c r="Q46" s="30">
        <v>100</v>
      </c>
      <c r="R46" s="30"/>
      <c r="S46" s="30">
        <v>100</v>
      </c>
      <c r="T46" s="30">
        <v>100</v>
      </c>
      <c r="U46" s="30"/>
      <c r="V46" s="30"/>
      <c r="W46">
        <v>98</v>
      </c>
      <c r="X46" s="30">
        <v>95</v>
      </c>
      <c r="Y46" s="30"/>
      <c r="Z46" s="30"/>
      <c r="AA46">
        <v>97</v>
      </c>
      <c r="AB46" s="30">
        <v>86</v>
      </c>
      <c r="AC46" s="30"/>
      <c r="AD46" s="30">
        <v>97</v>
      </c>
      <c r="AE46" s="30"/>
      <c r="AG46" s="30"/>
      <c r="AH46" s="30"/>
      <c r="AI46" s="30">
        <v>98</v>
      </c>
      <c r="AJ46" s="30">
        <v>97</v>
      </c>
      <c r="AK46" s="30"/>
      <c r="AL46" s="30"/>
      <c r="AM46" s="30">
        <v>84</v>
      </c>
      <c r="AN46" s="30"/>
      <c r="AO46" s="30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</row>
    <row r="47" spans="1:98" ht="13.5" customHeight="1" x14ac:dyDescent="0.2">
      <c r="A47" s="4" t="str">
        <f>'Namen deelnemers'!A55</f>
        <v>STIJLEMAN</v>
      </c>
      <c r="B47" s="4" t="str">
        <f>'Namen deelnemers'!B55</f>
        <v>Marc</v>
      </c>
      <c r="C47" s="9">
        <f t="shared" si="4"/>
        <v>39</v>
      </c>
      <c r="D47" s="13">
        <f t="shared" si="3"/>
        <v>0</v>
      </c>
      <c r="G47" s="30"/>
      <c r="H47" s="30"/>
      <c r="I47" s="30"/>
      <c r="K47" s="30"/>
      <c r="L47" s="30"/>
      <c r="N47" s="30"/>
      <c r="O47" s="30"/>
      <c r="P47" s="30"/>
      <c r="Q47" s="30"/>
      <c r="R47" s="30"/>
      <c r="S47" s="30"/>
      <c r="T47" s="30"/>
      <c r="U47" s="30"/>
      <c r="V47" s="30"/>
      <c r="X47" s="30"/>
      <c r="Y47" s="30"/>
      <c r="Z47" s="30"/>
      <c r="AB47" s="30"/>
      <c r="AC47" s="30"/>
      <c r="AD47" s="30"/>
      <c r="AE47" s="30"/>
      <c r="AG47" s="30"/>
      <c r="AH47" s="30"/>
      <c r="AI47" s="30"/>
      <c r="AJ47" s="30"/>
      <c r="AK47" s="30"/>
      <c r="AL47" s="30"/>
      <c r="AM47" s="30"/>
      <c r="AN47" s="30"/>
      <c r="AO47" s="30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</row>
    <row r="48" spans="1:98" ht="12.75" customHeight="1" x14ac:dyDescent="0.2">
      <c r="A48" s="4" t="s">
        <v>212</v>
      </c>
      <c r="B48" s="4" t="s">
        <v>213</v>
      </c>
      <c r="C48" s="38">
        <f t="shared" si="4"/>
        <v>39</v>
      </c>
      <c r="D48" s="13">
        <f t="shared" si="3"/>
        <v>0</v>
      </c>
      <c r="G48" s="30"/>
      <c r="H48" s="30"/>
      <c r="I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12"/>
      <c r="V48" s="12"/>
      <c r="X48" s="12"/>
      <c r="Y48" s="12"/>
      <c r="Z48" s="12"/>
      <c r="AB48" s="12"/>
      <c r="AC48" s="12"/>
      <c r="AD48" s="12"/>
      <c r="AE48" s="12"/>
      <c r="AG48" s="12"/>
      <c r="AH48" s="30"/>
      <c r="AI48" s="12"/>
      <c r="AJ48" s="30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</row>
    <row r="49" spans="1:98" x14ac:dyDescent="0.2">
      <c r="A49" s="4" t="s">
        <v>210</v>
      </c>
      <c r="B49" s="4" t="s">
        <v>211</v>
      </c>
      <c r="C49" s="9">
        <f t="shared" si="4"/>
        <v>39</v>
      </c>
      <c r="D49" s="13">
        <f t="shared" si="3"/>
        <v>0</v>
      </c>
      <c r="G49" s="30"/>
      <c r="H49" s="12"/>
      <c r="I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12"/>
      <c r="V49" s="12"/>
      <c r="X49" s="30"/>
      <c r="Y49" s="12"/>
      <c r="Z49" s="12"/>
      <c r="AB49" s="12"/>
      <c r="AC49" s="30"/>
      <c r="AD49" s="12"/>
      <c r="AE49" s="12"/>
      <c r="AG49" s="12"/>
      <c r="AH49" s="30"/>
      <c r="AI49" s="30"/>
      <c r="AJ49" s="12"/>
      <c r="AK49" s="12"/>
      <c r="AL49" s="12"/>
      <c r="AM49" s="30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</row>
    <row r="50" spans="1:98" x14ac:dyDescent="0.2">
      <c r="A50" s="4" t="str">
        <f>'Namen deelnemers'!A57</f>
        <v>VAN DE WOUWER</v>
      </c>
      <c r="B50" s="4" t="str">
        <f>'Namen deelnemers'!B57</f>
        <v>Bert</v>
      </c>
      <c r="C50" s="9">
        <f t="shared" si="4"/>
        <v>19</v>
      </c>
      <c r="D50" s="13">
        <f t="shared" si="3"/>
        <v>683</v>
      </c>
      <c r="G50" s="30">
        <v>90</v>
      </c>
      <c r="H50" s="30">
        <v>88</v>
      </c>
      <c r="I50" s="30"/>
      <c r="J50" s="30">
        <v>98</v>
      </c>
      <c r="K50" s="30"/>
      <c r="L50" s="30"/>
      <c r="M50" s="30"/>
      <c r="N50" s="30">
        <v>98</v>
      </c>
      <c r="O50" s="30">
        <v>88</v>
      </c>
      <c r="P50" s="30">
        <v>126</v>
      </c>
      <c r="Q50" s="30"/>
      <c r="R50" s="30"/>
      <c r="S50" s="30"/>
      <c r="T50" s="30"/>
      <c r="U50" s="30"/>
      <c r="V50" s="30"/>
      <c r="X50" s="30"/>
      <c r="Y50" s="30">
        <v>95</v>
      </c>
      <c r="Z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</row>
    <row r="51" spans="1:98" x14ac:dyDescent="0.2">
      <c r="A51" s="4" t="str">
        <f>'Namen deelnemers'!A58</f>
        <v>VAN DER POEL</v>
      </c>
      <c r="B51" s="4" t="str">
        <f>'Namen deelnemers'!B58</f>
        <v>Jack</v>
      </c>
      <c r="C51" s="9">
        <f t="shared" si="4"/>
        <v>9</v>
      </c>
      <c r="D51" s="13">
        <f t="shared" si="3"/>
        <v>1537</v>
      </c>
      <c r="G51" s="30" t="s">
        <v>142</v>
      </c>
      <c r="H51" s="30">
        <v>88</v>
      </c>
      <c r="I51" s="30">
        <v>100</v>
      </c>
      <c r="K51" s="12">
        <v>94</v>
      </c>
      <c r="L51" s="30">
        <v>93</v>
      </c>
      <c r="M51">
        <v>92</v>
      </c>
      <c r="N51" s="12"/>
      <c r="O51" s="30"/>
      <c r="P51" s="30"/>
      <c r="Q51" s="30">
        <v>100</v>
      </c>
      <c r="R51" s="30"/>
      <c r="S51" s="30">
        <v>100</v>
      </c>
      <c r="T51" s="30"/>
      <c r="U51" s="30"/>
      <c r="V51" s="30"/>
      <c r="W51">
        <v>98</v>
      </c>
      <c r="X51" s="30">
        <v>95</v>
      </c>
      <c r="Y51" s="30"/>
      <c r="Z51" s="30">
        <v>143</v>
      </c>
      <c r="AB51" s="30"/>
      <c r="AC51" s="30"/>
      <c r="AD51" s="30"/>
      <c r="AE51" s="30">
        <v>95</v>
      </c>
      <c r="AF51">
        <v>160</v>
      </c>
      <c r="AG51" s="30"/>
      <c r="AH51" s="30"/>
      <c r="AI51" s="30">
        <v>98</v>
      </c>
      <c r="AJ51" s="30">
        <v>97</v>
      </c>
      <c r="AK51" s="30"/>
      <c r="AL51" s="30"/>
      <c r="AM51" s="30">
        <v>84</v>
      </c>
      <c r="AN51" s="30"/>
      <c r="AO51" s="30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</row>
    <row r="52" spans="1:98" x14ac:dyDescent="0.2">
      <c r="A52" s="4" t="str">
        <f>'Namen deelnemers'!A59</f>
        <v>VAN DER POEL</v>
      </c>
      <c r="B52" s="4" t="str">
        <f>'Namen deelnemers'!B59</f>
        <v>Lars</v>
      </c>
      <c r="C52" s="9">
        <f t="shared" si="4"/>
        <v>24</v>
      </c>
      <c r="D52" s="13">
        <f t="shared" si="3"/>
        <v>543</v>
      </c>
      <c r="G52" s="30" t="s">
        <v>142</v>
      </c>
      <c r="H52" s="30">
        <v>88</v>
      </c>
      <c r="I52" s="30"/>
      <c r="K52" s="12"/>
      <c r="L52" s="30"/>
      <c r="N52" s="30"/>
      <c r="O52" s="30"/>
      <c r="P52" s="30"/>
      <c r="Q52" s="30">
        <v>100</v>
      </c>
      <c r="R52" s="30"/>
      <c r="S52" s="30">
        <v>100</v>
      </c>
      <c r="T52" s="30"/>
      <c r="U52" s="30"/>
      <c r="V52" s="30"/>
      <c r="X52" s="30">
        <v>95</v>
      </c>
      <c r="Y52" s="30"/>
      <c r="Z52" s="30"/>
      <c r="AB52" s="30"/>
      <c r="AC52" s="30"/>
      <c r="AD52" s="30"/>
      <c r="AE52" s="30"/>
      <c r="AF52">
        <v>160</v>
      </c>
      <c r="AG52" s="30"/>
      <c r="AH52" s="30"/>
      <c r="AI52" s="30"/>
      <c r="AJ52" s="30"/>
      <c r="AK52" s="30"/>
      <c r="AL52" s="30"/>
      <c r="AM52" s="30"/>
      <c r="AN52" s="30"/>
      <c r="AO52" s="30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</row>
    <row r="53" spans="1:98" hidden="1" x14ac:dyDescent="0.2">
      <c r="A53" s="4" t="str">
        <f>'Namen deelnemers'!A74</f>
        <v>WESTERLINCK</v>
      </c>
      <c r="B53" s="4" t="str">
        <f>'Namen deelnemers'!B74</f>
        <v>Ronny</v>
      </c>
      <c r="C53" s="9">
        <f>IF($D53="","",RANK($D53,$D$4:$D$57,0))</f>
        <v>33</v>
      </c>
      <c r="D53" s="13">
        <f t="shared" si="3"/>
        <v>0</v>
      </c>
      <c r="G53" s="30"/>
      <c r="H53" s="30"/>
      <c r="I53" s="30"/>
      <c r="K53" s="30"/>
      <c r="L53" s="30"/>
      <c r="N53" s="30"/>
      <c r="O53" s="30"/>
      <c r="P53" s="30"/>
      <c r="Q53" s="30"/>
      <c r="R53" s="30"/>
      <c r="S53" s="30"/>
      <c r="T53" s="30"/>
      <c r="U53" s="30"/>
      <c r="V53" s="30"/>
      <c r="X53" s="30"/>
      <c r="Y53" s="30"/>
      <c r="Z53" s="30"/>
      <c r="AB53" s="30"/>
      <c r="AC53" s="30"/>
      <c r="AD53" s="30"/>
      <c r="AE53" s="30"/>
      <c r="AG53" s="30"/>
      <c r="AH53" s="30"/>
      <c r="AI53" s="30"/>
      <c r="AJ53" s="30"/>
      <c r="AK53" s="30"/>
      <c r="AL53" s="30"/>
      <c r="AM53" s="30"/>
      <c r="AN53" s="30"/>
      <c r="AO53" s="30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</row>
    <row r="54" spans="1:98" x14ac:dyDescent="0.2">
      <c r="A54" s="4" t="s">
        <v>186</v>
      </c>
      <c r="B54" s="4" t="s">
        <v>185</v>
      </c>
      <c r="C54" s="9">
        <f t="shared" ref="C54:C67" si="5">IF($D54="","",RANK($D54,$D$4:$D$67,0))</f>
        <v>39</v>
      </c>
      <c r="D54" s="13">
        <f t="shared" si="3"/>
        <v>0</v>
      </c>
      <c r="G54" s="12"/>
      <c r="H54" s="12"/>
      <c r="I54" s="12"/>
      <c r="K54" s="12"/>
      <c r="L54" s="12"/>
      <c r="N54" s="12"/>
      <c r="O54" s="12"/>
      <c r="P54" s="12"/>
      <c r="Q54" s="12"/>
      <c r="R54" s="12"/>
      <c r="S54" s="12"/>
      <c r="T54" s="12"/>
      <c r="U54" s="12"/>
      <c r="V54" s="12"/>
      <c r="X54" s="12"/>
      <c r="Y54" s="12"/>
      <c r="Z54" s="12"/>
      <c r="AB54" s="12"/>
      <c r="AC54" s="30"/>
      <c r="AD54" s="12"/>
      <c r="AE54" s="12"/>
      <c r="AG54" s="12"/>
      <c r="AH54" s="30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</row>
    <row r="55" spans="1:98" x14ac:dyDescent="0.2">
      <c r="A55" s="4" t="str">
        <f>'Namen deelnemers'!A61</f>
        <v>VAN EEKELEN</v>
      </c>
      <c r="B55" s="4" t="str">
        <f>'Namen deelnemers'!B61</f>
        <v>Erwin</v>
      </c>
      <c r="C55" s="9">
        <f t="shared" si="5"/>
        <v>6</v>
      </c>
      <c r="D55" s="13">
        <f t="shared" si="3"/>
        <v>1721</v>
      </c>
      <c r="E55">
        <v>80</v>
      </c>
      <c r="G55" s="30"/>
      <c r="H55" s="30">
        <v>88</v>
      </c>
      <c r="I55" s="30"/>
      <c r="J55" s="30">
        <v>98</v>
      </c>
      <c r="K55" s="12"/>
      <c r="L55" s="30">
        <v>93</v>
      </c>
      <c r="N55" s="30">
        <v>98</v>
      </c>
      <c r="O55" s="30"/>
      <c r="P55" s="30">
        <v>126</v>
      </c>
      <c r="Q55" s="30">
        <v>100</v>
      </c>
      <c r="R55" s="30"/>
      <c r="S55" s="30"/>
      <c r="T55" s="30">
        <v>100</v>
      </c>
      <c r="U55" s="30"/>
      <c r="V55" s="30">
        <v>126</v>
      </c>
      <c r="X55" s="30">
        <v>95</v>
      </c>
      <c r="Y55" s="30"/>
      <c r="Z55" s="30"/>
      <c r="AA55">
        <v>97</v>
      </c>
      <c r="AB55" s="30"/>
      <c r="AC55" s="30"/>
      <c r="AD55" s="30">
        <v>97</v>
      </c>
      <c r="AE55" s="30">
        <v>95</v>
      </c>
      <c r="AF55">
        <v>160</v>
      </c>
      <c r="AG55" s="30"/>
      <c r="AH55" s="30">
        <v>95</v>
      </c>
      <c r="AI55" s="30">
        <v>98</v>
      </c>
      <c r="AJ55" s="30"/>
      <c r="AK55" s="30"/>
      <c r="AL55" s="30"/>
      <c r="AM55" s="30"/>
      <c r="AN55" s="30"/>
      <c r="AO55" s="30">
        <v>75</v>
      </c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</row>
    <row r="56" spans="1:98" x14ac:dyDescent="0.2">
      <c r="A56" s="4" t="str">
        <f>'Namen deelnemers'!A62</f>
        <v>VAN EEKELEN</v>
      </c>
      <c r="B56" s="4" t="str">
        <f>'Namen deelnemers'!B62</f>
        <v>Witse</v>
      </c>
      <c r="C56" s="9">
        <f t="shared" si="5"/>
        <v>28</v>
      </c>
      <c r="D56" s="13">
        <f t="shared" si="3"/>
        <v>293</v>
      </c>
      <c r="G56" s="30"/>
      <c r="H56" s="30"/>
      <c r="I56" s="30"/>
      <c r="K56" s="12"/>
      <c r="L56" s="30">
        <v>93</v>
      </c>
      <c r="N56" s="30"/>
      <c r="O56" s="30"/>
      <c r="P56" s="30"/>
      <c r="Q56" s="30">
        <v>100</v>
      </c>
      <c r="R56" s="30"/>
      <c r="S56" s="30"/>
      <c r="T56" s="30">
        <v>100</v>
      </c>
      <c r="U56" s="30"/>
      <c r="V56" s="30"/>
      <c r="X56" s="30"/>
      <c r="Y56" s="30"/>
      <c r="Z56" s="30"/>
      <c r="AB56" s="30"/>
      <c r="AC56" s="30"/>
      <c r="AD56" s="30"/>
      <c r="AE56" s="30"/>
      <c r="AG56" s="30"/>
      <c r="AH56" s="30"/>
      <c r="AI56" s="30"/>
      <c r="AJ56" s="30"/>
      <c r="AK56" s="30"/>
      <c r="AL56" s="30"/>
      <c r="AM56" s="30"/>
      <c r="AN56" s="30"/>
      <c r="AO56" s="30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</row>
    <row r="57" spans="1:98" x14ac:dyDescent="0.2">
      <c r="A57" s="4" t="s">
        <v>140</v>
      </c>
      <c r="B57" s="4" t="s">
        <v>130</v>
      </c>
      <c r="C57" s="9">
        <f t="shared" si="5"/>
        <v>22</v>
      </c>
      <c r="D57" s="18">
        <f t="shared" si="3"/>
        <v>596</v>
      </c>
      <c r="G57" s="30"/>
      <c r="H57" s="30"/>
      <c r="I57" s="30"/>
      <c r="K57" s="30"/>
      <c r="L57" s="30"/>
      <c r="N57" s="30">
        <v>98</v>
      </c>
      <c r="O57" s="30"/>
      <c r="P57" s="30"/>
      <c r="Q57" s="30">
        <v>100</v>
      </c>
      <c r="R57" s="30"/>
      <c r="S57" s="30"/>
      <c r="T57" s="30">
        <v>100</v>
      </c>
      <c r="U57" s="30"/>
      <c r="V57" s="30">
        <v>126</v>
      </c>
      <c r="X57" s="30"/>
      <c r="Y57" s="30"/>
      <c r="Z57" s="30"/>
      <c r="AA57">
        <v>97</v>
      </c>
      <c r="AB57" s="30"/>
      <c r="AC57" s="30"/>
      <c r="AD57" s="30"/>
      <c r="AE57" s="30"/>
      <c r="AG57" s="30"/>
      <c r="AH57" s="30"/>
      <c r="AI57" s="30"/>
      <c r="AJ57" s="30"/>
      <c r="AK57" s="30"/>
      <c r="AL57" s="30"/>
      <c r="AM57" s="30"/>
      <c r="AN57" s="30"/>
      <c r="AO57" s="30">
        <v>75</v>
      </c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</row>
    <row r="58" spans="1:98" x14ac:dyDescent="0.2">
      <c r="A58" s="4" t="str">
        <f>'Namen deelnemers'!A63</f>
        <v>VAN HOUTVEN</v>
      </c>
      <c r="B58" s="4" t="str">
        <f>'Namen deelnemers'!B63</f>
        <v>Marc</v>
      </c>
      <c r="C58" s="9">
        <f t="shared" si="5"/>
        <v>33</v>
      </c>
      <c r="D58" s="18">
        <f t="shared" si="3"/>
        <v>172</v>
      </c>
      <c r="E58">
        <v>80</v>
      </c>
      <c r="G58" s="30"/>
      <c r="H58" s="30"/>
      <c r="I58" s="30"/>
      <c r="K58" s="12"/>
      <c r="L58" s="30"/>
      <c r="M58">
        <v>92</v>
      </c>
      <c r="N58" s="30"/>
      <c r="O58" s="30"/>
      <c r="P58" s="30"/>
      <c r="Q58" s="30"/>
      <c r="R58" s="30"/>
      <c r="S58" s="30"/>
      <c r="T58" s="30"/>
      <c r="U58" s="30"/>
      <c r="V58" s="30"/>
      <c r="X58" s="30"/>
      <c r="Y58" s="30"/>
      <c r="Z58" s="30"/>
      <c r="AB58" s="30"/>
      <c r="AC58" s="30"/>
      <c r="AD58" s="30"/>
      <c r="AE58" s="30"/>
      <c r="AG58" s="30"/>
      <c r="AH58" s="30"/>
      <c r="AI58" s="30"/>
      <c r="AJ58" s="30"/>
      <c r="AK58" s="30"/>
      <c r="AL58" s="30"/>
      <c r="AM58" s="30"/>
      <c r="AN58" s="30"/>
      <c r="AO58" s="30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</row>
    <row r="59" spans="1:98" x14ac:dyDescent="0.2">
      <c r="A59" s="4" t="str">
        <f>'Namen deelnemers'!A65</f>
        <v>VAN LOON</v>
      </c>
      <c r="B59" s="4" t="str">
        <f>'Namen deelnemers'!B65</f>
        <v>Paul</v>
      </c>
      <c r="C59" s="9">
        <f t="shared" si="5"/>
        <v>26</v>
      </c>
      <c r="D59" s="18">
        <f t="shared" si="3"/>
        <v>381</v>
      </c>
      <c r="G59" s="30"/>
      <c r="H59" s="30">
        <v>88</v>
      </c>
      <c r="I59" s="30"/>
      <c r="J59" s="30">
        <v>98</v>
      </c>
      <c r="K59" s="30"/>
      <c r="L59" s="30"/>
      <c r="N59" s="30"/>
      <c r="O59" s="30"/>
      <c r="P59" s="30"/>
      <c r="Q59" s="30"/>
      <c r="R59" s="30"/>
      <c r="S59" s="30"/>
      <c r="T59" s="30">
        <v>100</v>
      </c>
      <c r="U59" s="30"/>
      <c r="V59" s="30"/>
      <c r="X59" s="30">
        <v>95</v>
      </c>
      <c r="Y59" s="30"/>
      <c r="Z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</row>
    <row r="60" spans="1:98" x14ac:dyDescent="0.2">
      <c r="A60" s="4" t="s">
        <v>197</v>
      </c>
      <c r="B60" s="4" t="s">
        <v>198</v>
      </c>
      <c r="C60" s="38">
        <f t="shared" si="5"/>
        <v>12</v>
      </c>
      <c r="D60" s="18">
        <f t="shared" si="3"/>
        <v>1332</v>
      </c>
      <c r="E60">
        <v>80</v>
      </c>
      <c r="G60" s="30"/>
      <c r="H60" s="30"/>
      <c r="I60" s="30">
        <v>100</v>
      </c>
      <c r="J60" s="30">
        <v>98</v>
      </c>
      <c r="K60" s="12">
        <v>94</v>
      </c>
      <c r="L60" s="30">
        <v>93</v>
      </c>
      <c r="M60">
        <v>92</v>
      </c>
      <c r="N60" s="12"/>
      <c r="O60" s="30"/>
      <c r="P60" s="30"/>
      <c r="Q60" s="30">
        <v>100</v>
      </c>
      <c r="R60" s="12"/>
      <c r="S60" s="30"/>
      <c r="T60" s="12"/>
      <c r="U60" s="30"/>
      <c r="V60" s="30">
        <v>126</v>
      </c>
      <c r="W60">
        <v>98</v>
      </c>
      <c r="X60" s="30"/>
      <c r="Y60" s="30"/>
      <c r="Z60" s="12"/>
      <c r="AA60">
        <v>97</v>
      </c>
      <c r="AB60" s="12"/>
      <c r="AC60" s="30"/>
      <c r="AD60" s="30">
        <v>97</v>
      </c>
      <c r="AE60" s="30"/>
      <c r="AF60">
        <v>160</v>
      </c>
      <c r="AG60" s="30"/>
      <c r="AH60" s="30"/>
      <c r="AI60" s="12"/>
      <c r="AJ60" s="30">
        <v>97</v>
      </c>
      <c r="AK60" s="30"/>
      <c r="AL60" s="12"/>
      <c r="AM60" s="30"/>
      <c r="AN60" s="30"/>
      <c r="AO60" s="30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</row>
    <row r="61" spans="1:98" x14ac:dyDescent="0.2">
      <c r="A61" s="4" t="str">
        <f>'Namen deelnemers'!A66</f>
        <v>VAN NUETEN</v>
      </c>
      <c r="B61" s="4" t="str">
        <f>'Namen deelnemers'!B66</f>
        <v>Raf</v>
      </c>
      <c r="C61" s="9">
        <f t="shared" si="5"/>
        <v>39</v>
      </c>
      <c r="D61" s="18">
        <f t="shared" si="3"/>
        <v>0</v>
      </c>
      <c r="G61" s="30"/>
      <c r="H61" s="30"/>
      <c r="I61" s="30"/>
      <c r="K61" s="30"/>
      <c r="L61" s="30"/>
      <c r="N61" s="30"/>
      <c r="O61" s="30"/>
      <c r="P61" s="30"/>
      <c r="Q61" s="30"/>
      <c r="R61" s="30"/>
      <c r="S61" s="30"/>
      <c r="T61" s="30"/>
      <c r="U61" s="30"/>
      <c r="V61" s="30"/>
      <c r="X61" s="30"/>
      <c r="Y61" s="30"/>
      <c r="Z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19"/>
      <c r="AQ61" s="19"/>
      <c r="AR61" s="19"/>
      <c r="AS61" s="19"/>
      <c r="AT61" s="19"/>
      <c r="AU61" s="19"/>
      <c r="AV61" s="19"/>
      <c r="AW61" s="19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</row>
    <row r="62" spans="1:98" x14ac:dyDescent="0.2">
      <c r="A62" s="4" t="str">
        <f>'Namen deelnemers'!A67</f>
        <v>VAN NUETEN</v>
      </c>
      <c r="B62" s="4" t="str">
        <f>'Namen deelnemers'!B67</f>
        <v>Lorenz</v>
      </c>
      <c r="C62" s="9">
        <f t="shared" si="5"/>
        <v>39</v>
      </c>
      <c r="D62" s="18">
        <f t="shared" si="3"/>
        <v>0</v>
      </c>
      <c r="G62" s="30"/>
      <c r="H62" s="30"/>
      <c r="I62" s="30"/>
      <c r="K62" s="30"/>
      <c r="L62" s="30"/>
      <c r="N62" s="30"/>
      <c r="O62" s="30"/>
      <c r="P62" s="30"/>
      <c r="Q62" s="30"/>
      <c r="R62" s="30"/>
      <c r="S62" s="30"/>
      <c r="T62" s="30"/>
      <c r="U62" s="30"/>
      <c r="V62" s="30"/>
      <c r="X62" s="30"/>
      <c r="Y62" s="30"/>
      <c r="Z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19"/>
      <c r="AQ62" s="19"/>
      <c r="AR62" s="19"/>
      <c r="AS62" s="19"/>
      <c r="AT62" s="19"/>
      <c r="AU62" s="19"/>
      <c r="AV62" s="19"/>
      <c r="AW62" s="19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</row>
    <row r="63" spans="1:98" x14ac:dyDescent="0.2">
      <c r="A63" s="4" t="str">
        <f>'Namen deelnemers'!A68</f>
        <v>VAN PUT</v>
      </c>
      <c r="B63" s="4" t="str">
        <f>'Namen deelnemers'!B68</f>
        <v>Kevin</v>
      </c>
      <c r="C63" s="9">
        <f t="shared" si="5"/>
        <v>39</v>
      </c>
      <c r="D63" s="18">
        <f t="shared" si="3"/>
        <v>0</v>
      </c>
      <c r="G63" s="30"/>
      <c r="H63" s="30"/>
      <c r="I63" s="30"/>
      <c r="K63" s="30"/>
      <c r="L63" s="30"/>
      <c r="N63" s="30"/>
      <c r="O63" s="30"/>
      <c r="P63" s="30"/>
      <c r="Q63" s="30"/>
      <c r="R63" s="30"/>
      <c r="S63" s="30"/>
      <c r="T63" s="30"/>
      <c r="U63" s="30"/>
      <c r="V63" s="30"/>
      <c r="X63" s="30"/>
      <c r="Y63" s="30"/>
      <c r="Z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19"/>
      <c r="AQ63" s="19"/>
      <c r="AR63" s="19"/>
      <c r="AS63" s="19"/>
      <c r="AT63" s="19"/>
      <c r="AU63" s="19"/>
      <c r="AV63" s="19"/>
      <c r="AW63" s="19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</row>
    <row r="64" spans="1:98" x14ac:dyDescent="0.2">
      <c r="A64" s="4" t="str">
        <f>'Namen deelnemers'!A69</f>
        <v>VANDEZANDE</v>
      </c>
      <c r="B64" s="4" t="str">
        <f>'Namen deelnemers'!B69</f>
        <v>François</v>
      </c>
      <c r="C64" s="9">
        <f t="shared" si="5"/>
        <v>39</v>
      </c>
      <c r="D64" s="18">
        <f t="shared" si="3"/>
        <v>0</v>
      </c>
      <c r="G64" s="30"/>
      <c r="H64" s="12"/>
      <c r="I64" s="30"/>
      <c r="K64" s="30"/>
      <c r="L64" s="30"/>
      <c r="N64" s="30"/>
      <c r="O64" s="30"/>
      <c r="P64" s="30"/>
      <c r="Q64" s="30"/>
      <c r="R64" s="30"/>
      <c r="S64" s="30"/>
      <c r="T64" s="30"/>
      <c r="U64" s="30"/>
      <c r="V64" s="30"/>
      <c r="X64" s="30"/>
      <c r="Y64" s="30"/>
      <c r="Z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19"/>
      <c r="AQ64" s="19"/>
      <c r="AR64" s="19"/>
      <c r="AS64" s="19"/>
      <c r="AT64" s="19"/>
      <c r="AU64" s="19"/>
      <c r="AV64" s="19"/>
      <c r="AW64" s="19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</row>
    <row r="65" spans="1:98" x14ac:dyDescent="0.2">
      <c r="A65" s="4" t="str">
        <f>'Namen deelnemers'!A70</f>
        <v>VANREUSEL</v>
      </c>
      <c r="B65" s="4" t="str">
        <f>'Namen deelnemers'!B70</f>
        <v>Rudi</v>
      </c>
      <c r="C65" s="9">
        <f t="shared" si="5"/>
        <v>30</v>
      </c>
      <c r="D65" s="18">
        <f t="shared" si="3"/>
        <v>270</v>
      </c>
      <c r="E65">
        <v>80</v>
      </c>
      <c r="G65" s="30"/>
      <c r="H65" s="30"/>
      <c r="I65" s="30"/>
      <c r="K65" s="30"/>
      <c r="L65" s="30"/>
      <c r="M65">
        <v>92</v>
      </c>
      <c r="N65" s="30">
        <v>98</v>
      </c>
      <c r="O65" s="30"/>
      <c r="P65" s="30"/>
      <c r="Q65" s="30"/>
      <c r="R65" s="30"/>
      <c r="S65" s="30"/>
      <c r="T65" s="30"/>
      <c r="U65" s="30"/>
      <c r="V65" s="30"/>
      <c r="X65" s="30"/>
      <c r="Y65" s="30"/>
      <c r="Z65" s="30"/>
      <c r="AB65" s="30"/>
      <c r="AC65" s="30"/>
      <c r="AD65" s="30"/>
      <c r="AE65" s="30"/>
      <c r="AG65" s="30"/>
      <c r="AH65" s="30"/>
      <c r="AI65" s="30"/>
      <c r="AJ65" s="30"/>
      <c r="AK65" s="30"/>
      <c r="AL65" s="30"/>
      <c r="AM65" s="12"/>
      <c r="AN65" s="30"/>
      <c r="AO65" s="30"/>
      <c r="AP65" s="19"/>
      <c r="AQ65" s="19"/>
      <c r="AR65" s="19"/>
      <c r="AS65" s="19"/>
      <c r="AT65" s="19"/>
      <c r="AU65" s="19"/>
      <c r="AV65" s="19"/>
      <c r="AW65" s="19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</row>
    <row r="66" spans="1:98" x14ac:dyDescent="0.2">
      <c r="A66" s="4" t="str">
        <f>'Namen deelnemers'!A73</f>
        <v>VREEKE</v>
      </c>
      <c r="B66" s="4" t="str">
        <f>'Namen deelnemers'!B73</f>
        <v>Marco</v>
      </c>
      <c r="C66" s="9">
        <f t="shared" si="5"/>
        <v>10</v>
      </c>
      <c r="D66" s="18">
        <f t="shared" si="3"/>
        <v>1406</v>
      </c>
      <c r="E66">
        <v>80</v>
      </c>
      <c r="G66" s="30"/>
      <c r="H66" s="30"/>
      <c r="I66" s="30"/>
      <c r="J66" s="30">
        <v>98</v>
      </c>
      <c r="K66" s="12"/>
      <c r="L66" s="30"/>
      <c r="N66" s="30">
        <v>98</v>
      </c>
      <c r="O66" s="30">
        <v>88</v>
      </c>
      <c r="P66" s="30"/>
      <c r="Q66" s="30"/>
      <c r="R66" s="30"/>
      <c r="S66" s="30">
        <v>100</v>
      </c>
      <c r="T66" s="30">
        <v>100</v>
      </c>
      <c r="U66" s="30"/>
      <c r="V66" s="30">
        <v>126</v>
      </c>
      <c r="W66">
        <v>98</v>
      </c>
      <c r="X66" s="30"/>
      <c r="Y66" s="30">
        <v>95</v>
      </c>
      <c r="Z66" s="30">
        <v>60</v>
      </c>
      <c r="AB66" s="30"/>
      <c r="AC66" s="30"/>
      <c r="AD66" s="30">
        <v>97</v>
      </c>
      <c r="AE66" s="30"/>
      <c r="AG66" s="30">
        <v>98</v>
      </c>
      <c r="AH66" s="30">
        <v>95</v>
      </c>
      <c r="AI66" s="30">
        <v>98</v>
      </c>
      <c r="AJ66" s="30"/>
      <c r="AK66" s="30"/>
      <c r="AL66" s="30"/>
      <c r="AM66" s="30"/>
      <c r="AN66" s="30"/>
      <c r="AO66" s="30">
        <v>75</v>
      </c>
      <c r="AP66" s="19"/>
      <c r="AQ66" s="19"/>
      <c r="AR66" s="19"/>
      <c r="AS66" s="19"/>
      <c r="AT66" s="19"/>
      <c r="AU66" s="19"/>
      <c r="AV66" s="19"/>
      <c r="AW66" s="19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</row>
    <row r="67" spans="1:98" x14ac:dyDescent="0.2">
      <c r="A67" s="4" t="s">
        <v>214</v>
      </c>
      <c r="B67" s="4" t="s">
        <v>91</v>
      </c>
      <c r="C67" s="9">
        <f t="shared" si="5"/>
        <v>13</v>
      </c>
      <c r="D67" s="18">
        <f t="shared" si="3"/>
        <v>1140</v>
      </c>
      <c r="E67">
        <v>80</v>
      </c>
      <c r="G67" s="30"/>
      <c r="H67" s="30"/>
      <c r="I67" s="30">
        <v>100</v>
      </c>
      <c r="K67" s="12">
        <v>94</v>
      </c>
      <c r="L67" s="30">
        <v>93</v>
      </c>
      <c r="N67" s="30"/>
      <c r="O67" s="30"/>
      <c r="P67" s="30">
        <v>126</v>
      </c>
      <c r="Q67" s="30">
        <v>100</v>
      </c>
      <c r="R67" s="30"/>
      <c r="S67" s="30"/>
      <c r="T67" s="30">
        <v>100</v>
      </c>
      <c r="U67" s="30"/>
      <c r="V67" s="30" t="s">
        <v>142</v>
      </c>
      <c r="W67" t="s">
        <v>142</v>
      </c>
      <c r="X67" s="30">
        <v>95</v>
      </c>
      <c r="Y67" s="30" t="s">
        <v>142</v>
      </c>
      <c r="Z67" s="30"/>
      <c r="AB67" s="30"/>
      <c r="AC67" s="30"/>
      <c r="AD67" s="30"/>
      <c r="AE67" s="30"/>
      <c r="AF67">
        <v>160</v>
      </c>
      <c r="AG67" s="30"/>
      <c r="AH67" s="30">
        <v>95</v>
      </c>
      <c r="AI67" s="30"/>
      <c r="AJ67" s="30">
        <v>97</v>
      </c>
      <c r="AK67" s="30"/>
      <c r="AL67" s="30"/>
      <c r="AM67" s="30"/>
      <c r="AN67" s="30"/>
      <c r="AO67" s="30"/>
      <c r="AP67" s="19"/>
      <c r="AQ67" s="19"/>
      <c r="AR67" s="19"/>
      <c r="AS67" s="19"/>
      <c r="AT67" s="19"/>
      <c r="AU67" s="19"/>
      <c r="AV67" s="19"/>
      <c r="AW67" s="19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</row>
    <row r="68" spans="1:98" x14ac:dyDescent="0.2">
      <c r="A68" s="23" t="s">
        <v>7</v>
      </c>
      <c r="B68" s="15"/>
      <c r="C68" s="9"/>
      <c r="D68" s="13"/>
      <c r="E68" s="37">
        <v>33.1</v>
      </c>
      <c r="F68" s="43" t="s">
        <v>142</v>
      </c>
      <c r="G68" s="19">
        <v>31.5</v>
      </c>
      <c r="H68" s="19">
        <v>33.700000000000003</v>
      </c>
      <c r="I68" s="43">
        <v>35</v>
      </c>
      <c r="J68" s="43">
        <v>35</v>
      </c>
      <c r="K68" s="19">
        <v>33.4</v>
      </c>
      <c r="L68" s="19"/>
      <c r="M68" s="19"/>
      <c r="N68" s="19">
        <v>35.700000000000003</v>
      </c>
      <c r="O68" s="19">
        <v>33.4</v>
      </c>
      <c r="P68" s="43">
        <v>35</v>
      </c>
      <c r="Q68" s="43">
        <v>35</v>
      </c>
      <c r="R68" s="43"/>
      <c r="S68" s="43">
        <v>35.700000000000003</v>
      </c>
      <c r="T68" s="19">
        <v>35.299999999999997</v>
      </c>
      <c r="U68" s="19"/>
      <c r="V68" s="19">
        <v>34</v>
      </c>
      <c r="W68" s="37">
        <v>35</v>
      </c>
      <c r="X68" s="19">
        <v>35.200000000000003</v>
      </c>
      <c r="Y68" s="19">
        <v>36</v>
      </c>
      <c r="Z68" s="19">
        <v>33.799999999999997</v>
      </c>
      <c r="AA68" s="37">
        <v>35.5</v>
      </c>
      <c r="AB68" s="19">
        <v>34</v>
      </c>
      <c r="AC68" s="19">
        <v>36.200000000000003</v>
      </c>
      <c r="AD68" s="19">
        <v>35.299999999999997</v>
      </c>
      <c r="AE68" s="19">
        <v>35.1</v>
      </c>
      <c r="AF68" s="37">
        <v>33.700000000000003</v>
      </c>
      <c r="AG68" s="19">
        <v>34</v>
      </c>
      <c r="AH68" s="19">
        <v>34.6</v>
      </c>
      <c r="AI68" s="19">
        <v>34.799999999999997</v>
      </c>
      <c r="AJ68" s="19">
        <v>35</v>
      </c>
      <c r="AK68" s="19"/>
      <c r="AL68" s="19" t="s">
        <v>142</v>
      </c>
      <c r="AM68" s="19">
        <v>34.200000000000003</v>
      </c>
      <c r="AN68" s="19" t="s">
        <v>142</v>
      </c>
      <c r="AO68" s="19">
        <v>34</v>
      </c>
      <c r="AP68" s="11">
        <f t="shared" ref="AP68:AW68" si="6">COUNT(AP5:AP56)</f>
        <v>0</v>
      </c>
      <c r="AQ68" s="11">
        <f t="shared" si="6"/>
        <v>0</v>
      </c>
      <c r="AR68" s="11">
        <f t="shared" si="6"/>
        <v>0</v>
      </c>
      <c r="AS68" s="11">
        <f t="shared" si="6"/>
        <v>0</v>
      </c>
      <c r="AT68" s="11">
        <f t="shared" si="6"/>
        <v>0</v>
      </c>
      <c r="AU68" s="11">
        <f t="shared" si="6"/>
        <v>0</v>
      </c>
      <c r="AV68" s="11">
        <f t="shared" si="6"/>
        <v>0</v>
      </c>
      <c r="AW68" s="11">
        <f t="shared" si="6"/>
        <v>0</v>
      </c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</row>
    <row r="69" spans="1:98" x14ac:dyDescent="0.2">
      <c r="A69" s="23" t="s">
        <v>8</v>
      </c>
      <c r="B69" s="16"/>
      <c r="C69" s="9"/>
      <c r="D69" s="13"/>
      <c r="E69" s="36">
        <f>COUNT(E6:E67)</f>
        <v>16</v>
      </c>
      <c r="F69" s="36">
        <f>COUNT(F6:F67)</f>
        <v>0</v>
      </c>
      <c r="G69" s="36">
        <f>COUNT(G6:G67)</f>
        <v>5</v>
      </c>
      <c r="H69" s="36">
        <v>12</v>
      </c>
      <c r="I69" s="42">
        <f>COUNT(I4:I67)</f>
        <v>15</v>
      </c>
      <c r="J69" s="42">
        <v>19</v>
      </c>
      <c r="K69" s="42">
        <f>COUNT(K4:K67)</f>
        <v>7</v>
      </c>
      <c r="L69" s="42">
        <f>COUNT(L4:L67)</f>
        <v>14</v>
      </c>
      <c r="M69" s="11"/>
      <c r="N69" s="11">
        <v>9</v>
      </c>
      <c r="O69" s="11"/>
      <c r="P69" s="11"/>
      <c r="Q69" s="42">
        <f t="shared" ref="Q69:Z69" si="7">COUNT(Q4:Q67)</f>
        <v>22</v>
      </c>
      <c r="R69" s="42">
        <f t="shared" si="7"/>
        <v>0</v>
      </c>
      <c r="S69" s="42">
        <f t="shared" si="7"/>
        <v>13</v>
      </c>
      <c r="T69" s="42">
        <f t="shared" si="7"/>
        <v>15</v>
      </c>
      <c r="U69" s="42">
        <f t="shared" si="7"/>
        <v>0</v>
      </c>
      <c r="V69" s="42">
        <f t="shared" si="7"/>
        <v>14</v>
      </c>
      <c r="W69" s="42">
        <f t="shared" si="7"/>
        <v>12</v>
      </c>
      <c r="X69" s="42">
        <f t="shared" si="7"/>
        <v>12</v>
      </c>
      <c r="Y69" s="42">
        <f t="shared" si="7"/>
        <v>9</v>
      </c>
      <c r="Z69" s="42">
        <f t="shared" si="7"/>
        <v>8</v>
      </c>
      <c r="AB69" s="36">
        <v>21</v>
      </c>
      <c r="AC69" s="36">
        <f>COUNT(AA4:AA67)</f>
        <v>11</v>
      </c>
      <c r="AD69" s="36">
        <f>COUNT(AB4:AB67)</f>
        <v>6</v>
      </c>
      <c r="AE69" s="36">
        <f>COUNT(AC4:AC67)</f>
        <v>9</v>
      </c>
      <c r="AF69" s="11"/>
      <c r="AG69" s="11"/>
      <c r="AH69" s="11"/>
      <c r="AI69" s="11"/>
      <c r="AJ69" s="11"/>
      <c r="AK69" s="11"/>
      <c r="AL69" s="11"/>
      <c r="AM69" s="11"/>
      <c r="AN69" s="36">
        <f>COUNT(AN4:AN67)</f>
        <v>0</v>
      </c>
      <c r="AO69" s="11">
        <v>10</v>
      </c>
      <c r="AP69" s="11"/>
      <c r="AQ69" s="11"/>
      <c r="AR69" s="11"/>
      <c r="AS69" s="11"/>
      <c r="AT69" s="11"/>
      <c r="AU69" s="11"/>
      <c r="AV69" s="11"/>
      <c r="AW69" s="11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</row>
    <row r="70" spans="1:98" x14ac:dyDescent="0.2">
      <c r="A70" s="17" t="s">
        <v>9</v>
      </c>
      <c r="B70" s="15"/>
      <c r="C70" s="9"/>
      <c r="D70" s="13"/>
      <c r="E70" s="36"/>
      <c r="F70" s="42"/>
      <c r="G70" s="11"/>
      <c r="H70" s="11"/>
      <c r="I70" s="11"/>
      <c r="J70" s="42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36"/>
      <c r="X70" s="11"/>
      <c r="Y70" s="11"/>
      <c r="Z70" s="11"/>
      <c r="AA70" s="36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</row>
    <row r="71" spans="1:98" x14ac:dyDescent="0.2">
      <c r="A71" s="23" t="s">
        <v>10</v>
      </c>
      <c r="B71" s="26"/>
      <c r="C71" s="9"/>
      <c r="D71" s="18"/>
      <c r="E71" s="36">
        <v>90</v>
      </c>
      <c r="F71" s="42">
        <v>80</v>
      </c>
      <c r="G71" s="11"/>
      <c r="H71" s="42">
        <v>88</v>
      </c>
      <c r="I71" s="42"/>
      <c r="J71" s="42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36"/>
      <c r="X71" s="11"/>
      <c r="Y71" s="44"/>
      <c r="Z71" s="11"/>
      <c r="AA71" s="36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>
        <v>74</v>
      </c>
      <c r="AP71" s="11"/>
      <c r="AQ71" s="11"/>
      <c r="AR71" s="11"/>
      <c r="AS71" s="11"/>
      <c r="AT71" s="11"/>
      <c r="AU71" s="11"/>
      <c r="AV71" s="11"/>
      <c r="AW71" s="11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</row>
    <row r="72" spans="1:98" x14ac:dyDescent="0.2">
      <c r="A72" s="24"/>
      <c r="B72" s="25"/>
      <c r="C72" s="14"/>
      <c r="D72" s="18"/>
      <c r="E72" s="36"/>
      <c r="F72" s="42"/>
      <c r="G72" s="11"/>
      <c r="H72" s="11"/>
      <c r="I72" s="11"/>
      <c r="J72" s="42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36"/>
      <c r="X72" s="11"/>
      <c r="Y72" s="11"/>
      <c r="Z72" s="11"/>
      <c r="AA72" s="36"/>
      <c r="AB72" s="11"/>
      <c r="AC72" s="11"/>
      <c r="AD72" s="11"/>
      <c r="AE72" s="11"/>
      <c r="AF72" s="36"/>
      <c r="AG72" s="11"/>
      <c r="AH72" s="11"/>
      <c r="AI72" s="11"/>
      <c r="AJ72" s="11"/>
      <c r="AK72" s="11"/>
      <c r="AL72" s="11"/>
      <c r="AM72" s="11"/>
      <c r="AN72" s="11"/>
      <c r="AO72" s="11"/>
    </row>
    <row r="74" spans="1:98" x14ac:dyDescent="0.2">
      <c r="A74" t="s">
        <v>208</v>
      </c>
      <c r="H74">
        <v>88</v>
      </c>
      <c r="I74">
        <v>90</v>
      </c>
      <c r="J74" s="30">
        <v>98</v>
      </c>
      <c r="K74" s="74">
        <v>94</v>
      </c>
      <c r="M74" s="73">
        <v>92</v>
      </c>
      <c r="Q74">
        <v>100</v>
      </c>
      <c r="AB74" s="72"/>
    </row>
    <row r="75" spans="1:98" x14ac:dyDescent="0.2">
      <c r="A75" t="s">
        <v>209</v>
      </c>
      <c r="AB75" s="72"/>
    </row>
    <row r="76" spans="1:98" x14ac:dyDescent="0.2">
      <c r="A76" t="s">
        <v>236</v>
      </c>
      <c r="J76" s="30">
        <v>98</v>
      </c>
    </row>
    <row r="77" spans="1:98" x14ac:dyDescent="0.2">
      <c r="A77" t="s">
        <v>227</v>
      </c>
      <c r="AB77" s="72"/>
    </row>
    <row r="78" spans="1:98" x14ac:dyDescent="0.2">
      <c r="A78" t="s">
        <v>229</v>
      </c>
      <c r="N78">
        <v>98</v>
      </c>
      <c r="P78" s="72">
        <v>126</v>
      </c>
    </row>
    <row r="79" spans="1:98" x14ac:dyDescent="0.2">
      <c r="A79" t="s">
        <v>230</v>
      </c>
    </row>
    <row r="80" spans="1:98" x14ac:dyDescent="0.2">
      <c r="A80" t="s">
        <v>227</v>
      </c>
      <c r="L80">
        <v>93</v>
      </c>
    </row>
    <row r="81" spans="1:12" x14ac:dyDescent="0.2">
      <c r="A81" t="s">
        <v>239</v>
      </c>
      <c r="K81" s="74">
        <v>94</v>
      </c>
      <c r="L81">
        <v>93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84"/>
  <sheetViews>
    <sheetView topLeftCell="B6" workbookViewId="0">
      <selection activeCell="Q25" sqref="Q25"/>
    </sheetView>
  </sheetViews>
  <sheetFormatPr defaultRowHeight="12.75" x14ac:dyDescent="0.2"/>
  <cols>
    <col min="1" max="3" width="9.140625" style="47"/>
    <col min="4" max="4" width="22.85546875" style="47" customWidth="1"/>
    <col min="5" max="5" width="11.140625" style="47" customWidth="1"/>
    <col min="6" max="6" width="3.42578125" style="47" customWidth="1"/>
    <col min="7" max="7" width="6.140625" style="47" bestFit="1" customWidth="1"/>
    <col min="8" max="12" width="6.5703125" style="47" bestFit="1" customWidth="1"/>
    <col min="13" max="18" width="5.5703125" style="47" bestFit="1" customWidth="1"/>
    <col min="19" max="23" width="4.85546875" style="47" bestFit="1" customWidth="1"/>
    <col min="24" max="24" width="5" style="47" bestFit="1" customWidth="1"/>
    <col min="25" max="25" width="5.42578125" style="47" bestFit="1" customWidth="1"/>
    <col min="26" max="27" width="5" style="47" bestFit="1" customWidth="1"/>
    <col min="28" max="30" width="4.42578125" style="47" bestFit="1" customWidth="1"/>
    <col min="31" max="31" width="4.42578125" style="47" customWidth="1"/>
    <col min="32" max="32" width="4.42578125" style="47" bestFit="1" customWidth="1"/>
    <col min="33" max="35" width="4.85546875" style="47" bestFit="1" customWidth="1"/>
    <col min="36" max="36" width="6.28515625" style="47" customWidth="1"/>
    <col min="37" max="16384" width="9.140625" style="47"/>
  </cols>
  <sheetData>
    <row r="1" spans="1:54" x14ac:dyDescent="0.2">
      <c r="F1" s="48"/>
      <c r="G1" s="21" t="s">
        <v>222</v>
      </c>
      <c r="H1" s="39" t="s">
        <v>221</v>
      </c>
      <c r="I1" s="1"/>
      <c r="J1" s="1"/>
      <c r="K1" s="1"/>
      <c r="L1" s="39" t="s">
        <v>142</v>
      </c>
      <c r="M1" s="1" t="s">
        <v>207</v>
      </c>
      <c r="N1" s="1" t="s">
        <v>142</v>
      </c>
      <c r="O1" s="1"/>
      <c r="P1" s="1"/>
      <c r="Q1" s="1"/>
      <c r="R1" s="1" t="s">
        <v>0</v>
      </c>
      <c r="S1" s="1"/>
      <c r="T1" s="1"/>
      <c r="U1" s="1"/>
      <c r="V1" s="1"/>
      <c r="W1" s="1" t="s">
        <v>1</v>
      </c>
      <c r="X1" s="1"/>
      <c r="Y1" s="1"/>
      <c r="Z1" s="21"/>
      <c r="AA1" s="1"/>
      <c r="AB1" s="1" t="s">
        <v>2</v>
      </c>
      <c r="AC1" s="1"/>
      <c r="AD1" s="21"/>
      <c r="AE1" s="1"/>
      <c r="AF1" s="1" t="s">
        <v>105</v>
      </c>
      <c r="AG1" s="1"/>
      <c r="AH1" s="1"/>
      <c r="AI1" s="21"/>
      <c r="AJ1" s="1" t="s">
        <v>141</v>
      </c>
      <c r="AK1" s="1"/>
      <c r="AL1" s="1"/>
      <c r="AM1" s="1"/>
      <c r="AN1" s="1" t="s">
        <v>142</v>
      </c>
      <c r="AO1" s="1" t="s">
        <v>234</v>
      </c>
      <c r="AP1" s="1"/>
      <c r="AQ1" s="1" t="s">
        <v>142</v>
      </c>
      <c r="AR1" s="1"/>
      <c r="AS1" s="50" t="s">
        <v>98</v>
      </c>
      <c r="AT1" s="51" t="s">
        <v>199</v>
      </c>
      <c r="AU1" s="52"/>
      <c r="AV1" s="53"/>
      <c r="AW1" s="53"/>
      <c r="AX1" s="49"/>
      <c r="AY1" s="49"/>
      <c r="AZ1" s="49"/>
      <c r="BA1" s="49"/>
      <c r="BB1" s="49"/>
    </row>
    <row r="2" spans="1:54" x14ac:dyDescent="0.2">
      <c r="F2" s="54"/>
      <c r="G2" s="34">
        <v>24</v>
      </c>
      <c r="H2" s="40">
        <v>3</v>
      </c>
      <c r="I2" s="3">
        <v>10</v>
      </c>
      <c r="J2" s="3">
        <v>17</v>
      </c>
      <c r="K2" s="3">
        <v>24</v>
      </c>
      <c r="L2" s="40">
        <v>31</v>
      </c>
      <c r="M2" s="3">
        <v>7</v>
      </c>
      <c r="N2" s="3">
        <v>14</v>
      </c>
      <c r="O2" s="3">
        <v>22</v>
      </c>
      <c r="P2" s="3">
        <v>22</v>
      </c>
      <c r="Q2" s="3">
        <v>28</v>
      </c>
      <c r="R2" s="3">
        <v>5</v>
      </c>
      <c r="S2" s="3">
        <v>12</v>
      </c>
      <c r="T2" s="3">
        <v>19</v>
      </c>
      <c r="U2" s="3">
        <v>26</v>
      </c>
      <c r="V2" s="3">
        <v>30</v>
      </c>
      <c r="W2" s="3">
        <v>2</v>
      </c>
      <c r="X2" s="3">
        <v>9</v>
      </c>
      <c r="Y2" s="3">
        <v>16</v>
      </c>
      <c r="Z2" s="34">
        <v>23</v>
      </c>
      <c r="AA2" s="3">
        <v>30</v>
      </c>
      <c r="AB2" s="3">
        <v>7</v>
      </c>
      <c r="AC2" s="3">
        <v>14</v>
      </c>
      <c r="AD2" s="34">
        <v>21</v>
      </c>
      <c r="AE2" s="3">
        <v>28</v>
      </c>
      <c r="AF2" s="3">
        <v>4</v>
      </c>
      <c r="AG2" s="3">
        <v>11</v>
      </c>
      <c r="AH2" s="3">
        <v>18</v>
      </c>
      <c r="AI2" s="34">
        <v>25</v>
      </c>
      <c r="AJ2" s="3">
        <v>1</v>
      </c>
      <c r="AK2" s="3">
        <v>8</v>
      </c>
      <c r="AL2" s="3">
        <v>15</v>
      </c>
      <c r="AM2" s="3">
        <v>22</v>
      </c>
      <c r="AN2" s="3">
        <v>29</v>
      </c>
      <c r="AO2" s="3">
        <v>6</v>
      </c>
      <c r="AP2" s="3">
        <v>13</v>
      </c>
      <c r="AQ2" s="3">
        <v>20</v>
      </c>
      <c r="AR2" s="3">
        <v>27</v>
      </c>
      <c r="AS2" s="56">
        <v>23</v>
      </c>
      <c r="AT2" s="57">
        <v>30</v>
      </c>
      <c r="AU2" s="55"/>
      <c r="AV2" s="58"/>
      <c r="AW2" s="58"/>
      <c r="AX2" s="58"/>
      <c r="AY2" s="58"/>
      <c r="AZ2" s="58"/>
      <c r="BA2" s="58"/>
      <c r="BB2" s="58"/>
    </row>
    <row r="3" spans="1:54" x14ac:dyDescent="0.2">
      <c r="A3" s="59">
        <v>1</v>
      </c>
      <c r="B3" s="60">
        <v>2</v>
      </c>
      <c r="C3" s="61">
        <v>3</v>
      </c>
      <c r="D3" s="62"/>
      <c r="E3" s="62"/>
      <c r="F3" s="52"/>
      <c r="AU3" s="63"/>
      <c r="AV3" s="63"/>
      <c r="AW3" s="63"/>
      <c r="AX3" s="63"/>
      <c r="AY3" s="63"/>
      <c r="AZ3" s="63"/>
      <c r="BA3" s="63"/>
      <c r="BB3" s="63"/>
    </row>
    <row r="4" spans="1:54" x14ac:dyDescent="0.2">
      <c r="A4" s="64" t="str">
        <f>IF(COUNTIF($F4:$BB4,1)=0,"",COUNTIF($F4:$BB4,1))</f>
        <v/>
      </c>
      <c r="B4" s="64" t="str">
        <f t="shared" ref="B4:B16" si="0">IF(COUNTIF($F4:$BB4,2)=0,"",COUNTIF($F4:$BB4,2))</f>
        <v/>
      </c>
      <c r="C4" s="64" t="str">
        <f t="shared" ref="C4:C43" si="1">IF(COUNTIF($F4:$BB4,3)=0,"",COUNTIF($F4:$BB4,3))</f>
        <v/>
      </c>
      <c r="D4" s="65"/>
      <c r="E4" s="65"/>
      <c r="F4" s="66"/>
      <c r="AU4" s="63"/>
      <c r="AV4" s="63"/>
      <c r="AW4" s="63"/>
      <c r="AX4" s="63"/>
      <c r="AY4" s="63"/>
      <c r="AZ4" s="63"/>
      <c r="BA4" s="63"/>
      <c r="BB4" s="63"/>
    </row>
    <row r="5" spans="1:54" x14ac:dyDescent="0.2">
      <c r="A5" s="64" t="str">
        <f>IF(COUNTIF($F5:$BB5,1)=0,"",COUNTIF($F5:$BB5,1))</f>
        <v/>
      </c>
      <c r="B5" s="64" t="str">
        <f t="shared" si="0"/>
        <v/>
      </c>
      <c r="C5" s="64" t="str">
        <f t="shared" si="1"/>
        <v/>
      </c>
      <c r="D5" s="65"/>
      <c r="E5" s="65"/>
      <c r="F5" s="67"/>
      <c r="AU5" s="63"/>
      <c r="AV5" s="63"/>
      <c r="AW5" s="63"/>
      <c r="AX5" s="63"/>
      <c r="AY5" s="63"/>
      <c r="AZ5" s="63"/>
      <c r="BA5" s="63"/>
      <c r="BB5" s="63"/>
    </row>
    <row r="6" spans="1:54" x14ac:dyDescent="0.2">
      <c r="A6" s="64" t="str">
        <f t="shared" ref="A6:A16" si="2">IF(COUNTIF($F6:$BA6,1)=0,"",COUNTIF($F6:$BA6,1))</f>
        <v/>
      </c>
      <c r="B6" s="64" t="str">
        <f t="shared" si="0"/>
        <v/>
      </c>
      <c r="C6" s="64" t="str">
        <f t="shared" si="1"/>
        <v/>
      </c>
      <c r="D6" s="65" t="str">
        <f>IF('2019'!A7&lt;&gt;"","",'2019'!#REF!)</f>
        <v/>
      </c>
      <c r="E6" s="65"/>
      <c r="F6" s="67"/>
      <c r="AU6" s="63"/>
      <c r="AV6" s="63"/>
      <c r="AW6" s="63"/>
      <c r="AX6" s="63"/>
      <c r="AY6" s="63"/>
      <c r="AZ6" s="63"/>
      <c r="BA6" s="63"/>
      <c r="BB6" s="63"/>
    </row>
    <row r="7" spans="1:54" hidden="1" x14ac:dyDescent="0.2">
      <c r="A7" s="64" t="str">
        <f t="shared" si="2"/>
        <v/>
      </c>
      <c r="B7" s="64" t="str">
        <f t="shared" si="0"/>
        <v/>
      </c>
      <c r="C7" s="64" t="str">
        <f t="shared" si="1"/>
        <v/>
      </c>
      <c r="D7" s="65" t="e">
        <f>IF('2019'!#REF!="","",'2019'!#REF!)</f>
        <v>#REF!</v>
      </c>
      <c r="E7" s="65"/>
      <c r="F7" s="67"/>
      <c r="AU7" s="63"/>
      <c r="AV7" s="63"/>
      <c r="AW7" s="63"/>
      <c r="AX7" s="63"/>
      <c r="AY7" s="63"/>
      <c r="AZ7" s="63"/>
      <c r="BA7" s="63"/>
      <c r="BB7" s="63"/>
    </row>
    <row r="8" spans="1:54" hidden="1" x14ac:dyDescent="0.2">
      <c r="A8" s="64" t="str">
        <f t="shared" si="2"/>
        <v/>
      </c>
      <c r="B8" s="64" t="str">
        <f t="shared" si="0"/>
        <v/>
      </c>
      <c r="C8" s="64" t="str">
        <f t="shared" si="1"/>
        <v/>
      </c>
      <c r="D8" s="65" t="e">
        <f>IF('2019'!#REF!="","",'2019'!#REF!)</f>
        <v>#REF!</v>
      </c>
      <c r="E8" s="65"/>
      <c r="F8" s="67"/>
      <c r="AU8" s="63"/>
      <c r="AV8" s="63"/>
      <c r="AW8" s="63"/>
      <c r="AX8" s="63"/>
      <c r="AY8" s="63"/>
      <c r="AZ8" s="63"/>
      <c r="BA8" s="63"/>
      <c r="BB8" s="63"/>
    </row>
    <row r="9" spans="1:54" x14ac:dyDescent="0.2">
      <c r="A9" s="64" t="str">
        <f t="shared" si="2"/>
        <v/>
      </c>
      <c r="B9" s="64">
        <f t="shared" si="0"/>
        <v>1</v>
      </c>
      <c r="C9" s="64" t="str">
        <f t="shared" si="1"/>
        <v/>
      </c>
      <c r="D9" s="65" t="str">
        <f>IF('2019'!$A7="","",CONCATENATE('2019'!$B7," ",'2019'!$A7))</f>
        <v>Bjorn BEREK</v>
      </c>
      <c r="E9" s="65"/>
      <c r="F9" s="67"/>
      <c r="H9" t="s">
        <v>142</v>
      </c>
      <c r="Q9" s="47">
        <v>2</v>
      </c>
      <c r="AU9" s="63"/>
      <c r="AV9" s="63"/>
      <c r="AW9" s="63"/>
      <c r="AX9" s="63"/>
      <c r="AY9" s="63"/>
      <c r="AZ9" s="63"/>
      <c r="BA9" s="63"/>
      <c r="BB9" s="63"/>
    </row>
    <row r="10" spans="1:54" x14ac:dyDescent="0.2">
      <c r="A10" s="64" t="str">
        <f t="shared" si="2"/>
        <v/>
      </c>
      <c r="B10" s="64" t="str">
        <f t="shared" si="0"/>
        <v/>
      </c>
      <c r="C10" s="64" t="str">
        <f t="shared" si="1"/>
        <v/>
      </c>
      <c r="D10" s="65" t="str">
        <f>IF('2019'!$A8="","",CONCATENATE('2019'!$B8," ",'2019'!$A8))</f>
        <v>Ward BOGAERT</v>
      </c>
      <c r="E10" s="65"/>
      <c r="F10" s="67"/>
      <c r="AU10" s="63"/>
      <c r="AV10" s="63"/>
      <c r="AW10" s="63"/>
      <c r="AX10" s="63"/>
      <c r="AY10" s="63"/>
      <c r="AZ10" s="63"/>
      <c r="BA10" s="63"/>
      <c r="BB10" s="63"/>
    </row>
    <row r="11" spans="1:54" x14ac:dyDescent="0.2">
      <c r="A11" s="64" t="str">
        <f t="shared" si="2"/>
        <v/>
      </c>
      <c r="B11" s="64" t="str">
        <f t="shared" si="0"/>
        <v/>
      </c>
      <c r="C11" s="64" t="str">
        <f t="shared" si="1"/>
        <v/>
      </c>
      <c r="D11" s="65" t="str">
        <f>IF('2019'!$A9="","",CONCATENATE('2019'!$B9," ",'2019'!$A9))</f>
        <v>Bart CLEIREN</v>
      </c>
      <c r="E11" s="65"/>
      <c r="F11" s="67"/>
      <c r="AU11" s="63"/>
      <c r="AV11" s="63"/>
      <c r="AW11" s="63"/>
      <c r="AX11" s="63"/>
      <c r="AY11" s="63"/>
      <c r="AZ11" s="63"/>
      <c r="BA11" s="63"/>
      <c r="BB11" s="63"/>
    </row>
    <row r="12" spans="1:54" hidden="1" x14ac:dyDescent="0.2">
      <c r="A12" s="64" t="str">
        <f t="shared" si="2"/>
        <v/>
      </c>
      <c r="B12" s="64" t="str">
        <f t="shared" si="0"/>
        <v/>
      </c>
      <c r="C12" s="64" t="str">
        <f t="shared" si="1"/>
        <v/>
      </c>
      <c r="D12" s="65" t="str">
        <f>IF('2019'!$A10="","",CONCATENATE('2019'!$B10," ",'2019'!$A10))</f>
        <v>Reno DE KEULENAAR</v>
      </c>
      <c r="E12" s="65"/>
      <c r="F12" s="67"/>
      <c r="AU12" s="63"/>
      <c r="AV12" s="63"/>
      <c r="AW12" s="63"/>
      <c r="AX12" s="63"/>
      <c r="AY12" s="63"/>
      <c r="AZ12" s="63"/>
      <c r="BA12" s="63"/>
      <c r="BB12" s="63"/>
    </row>
    <row r="13" spans="1:54" hidden="1" x14ac:dyDescent="0.2">
      <c r="A13" s="64" t="str">
        <f t="shared" si="2"/>
        <v/>
      </c>
      <c r="B13" s="64" t="str">
        <f t="shared" si="0"/>
        <v/>
      </c>
      <c r="C13" s="64" t="str">
        <f t="shared" si="1"/>
        <v/>
      </c>
      <c r="D13" s="65" t="str">
        <f>IF('2019'!$A11="","",CONCATENATE('2019'!$B11," ",'2019'!$A11))</f>
        <v>Dirk CLAESSENS</v>
      </c>
      <c r="E13" s="65"/>
      <c r="F13" s="67"/>
      <c r="AU13" s="63"/>
      <c r="AV13" s="63"/>
      <c r="AW13" s="63"/>
      <c r="AX13" s="63"/>
      <c r="AY13" s="63"/>
      <c r="AZ13" s="63"/>
      <c r="BA13" s="63"/>
      <c r="BB13" s="63"/>
    </row>
    <row r="14" spans="1:54" hidden="1" x14ac:dyDescent="0.2">
      <c r="A14" s="64" t="str">
        <f t="shared" si="2"/>
        <v/>
      </c>
      <c r="B14" s="64" t="str">
        <f t="shared" si="0"/>
        <v/>
      </c>
      <c r="C14" s="64" t="str">
        <f t="shared" si="1"/>
        <v/>
      </c>
      <c r="D14" s="65" t="str">
        <f>IF('2019'!$A12="","",CONCATENATE('2019'!$B12," ",'2019'!$A12))</f>
        <v>Glenn COUSSEMENT</v>
      </c>
      <c r="E14" s="65"/>
      <c r="F14" s="67"/>
      <c r="AU14" s="63"/>
      <c r="AV14" s="63"/>
      <c r="AW14" s="63"/>
      <c r="AX14" s="63"/>
      <c r="AY14" s="63"/>
      <c r="AZ14" s="63"/>
      <c r="BA14" s="63"/>
      <c r="BB14" s="63"/>
    </row>
    <row r="15" spans="1:54" x14ac:dyDescent="0.2">
      <c r="A15" s="64" t="str">
        <f t="shared" si="2"/>
        <v/>
      </c>
      <c r="B15" s="64" t="str">
        <f t="shared" si="0"/>
        <v/>
      </c>
      <c r="C15" s="64" t="str">
        <f t="shared" si="1"/>
        <v/>
      </c>
      <c r="D15" s="65" t="str">
        <f>IF('2019'!$A13="","",CONCATENATE('2019'!$B13," ",'2019'!$A13))</f>
        <v>Siem DE RIJK</v>
      </c>
      <c r="E15" s="65"/>
      <c r="F15" s="67"/>
      <c r="AU15" s="63"/>
      <c r="AV15" s="63"/>
      <c r="AW15" s="63"/>
      <c r="AX15" s="63"/>
      <c r="AY15" s="63"/>
      <c r="AZ15" s="63"/>
      <c r="BA15" s="63"/>
      <c r="BB15" s="63"/>
    </row>
    <row r="16" spans="1:54" x14ac:dyDescent="0.2">
      <c r="A16" s="64" t="str">
        <f t="shared" si="2"/>
        <v/>
      </c>
      <c r="B16" s="64" t="str">
        <f t="shared" si="0"/>
        <v/>
      </c>
      <c r="C16" s="64" t="str">
        <f t="shared" si="1"/>
        <v/>
      </c>
      <c r="D16" s="65" t="str">
        <f>IF('2019'!$A14="","",CONCATENATE('2019'!$B14," ",'2019'!$A14))</f>
        <v>Jef DE SCHUTTER</v>
      </c>
      <c r="E16" s="65"/>
      <c r="F16" s="67"/>
      <c r="V16" s="68"/>
      <c r="AU16" s="63"/>
      <c r="AV16" s="63"/>
      <c r="AW16" s="63"/>
      <c r="AX16" s="63"/>
      <c r="AY16" s="63"/>
      <c r="AZ16" s="63"/>
      <c r="BA16" s="63"/>
      <c r="BB16" s="63"/>
    </row>
    <row r="17" spans="1:54" x14ac:dyDescent="0.2">
      <c r="A17" s="64"/>
      <c r="B17" s="64"/>
      <c r="C17" s="64" t="str">
        <f t="shared" si="1"/>
        <v/>
      </c>
      <c r="D17" s="65" t="str">
        <f>IF('2019'!$A15="","",CONCATENATE('2019'!$B15," ",'2019'!$A15))</f>
        <v>Gregory CORRYNEN</v>
      </c>
      <c r="E17" s="65"/>
      <c r="F17" s="67"/>
      <c r="AU17" s="63"/>
      <c r="AV17" s="63"/>
      <c r="AW17" s="63"/>
      <c r="AX17" s="63"/>
      <c r="AY17" s="63"/>
      <c r="AZ17" s="63"/>
      <c r="BA17" s="63"/>
      <c r="BB17" s="63"/>
    </row>
    <row r="18" spans="1:54" x14ac:dyDescent="0.2">
      <c r="A18" s="64">
        <f>IF(COUNTIF($F18:$BA18,1)=0,"",COUNTIF($F18:$BA18,1))</f>
        <v>1</v>
      </c>
      <c r="B18" s="64">
        <f t="shared" ref="B18:B50" si="3">IF(COUNTIF($F18:$BB18,2)=0,"",COUNTIF($F18:$BB18,2))</f>
        <v>1</v>
      </c>
      <c r="C18" s="64" t="str">
        <f t="shared" si="1"/>
        <v/>
      </c>
      <c r="D18" s="65" t="str">
        <f>IF('2019'!$A16="","",CONCATENATE('2019'!$B16," ",'2019'!$A16))</f>
        <v>Mick DHAEYERE</v>
      </c>
      <c r="E18" s="65"/>
      <c r="F18" s="67"/>
      <c r="P18" s="47">
        <v>2</v>
      </c>
      <c r="Q18" s="47">
        <v>1</v>
      </c>
      <c r="AU18" s="63"/>
      <c r="AV18" s="63"/>
      <c r="AW18" s="63"/>
      <c r="AX18" s="63"/>
      <c r="AY18" s="63"/>
      <c r="AZ18" s="63"/>
      <c r="BA18" s="63"/>
      <c r="BB18" s="63"/>
    </row>
    <row r="19" spans="1:54" x14ac:dyDescent="0.2">
      <c r="A19" s="64" t="str">
        <f>IF(COUNTIF($F19:$BA19,1)=0,"",COUNTIF($F19:$BA19,1))</f>
        <v/>
      </c>
      <c r="B19" s="64" t="str">
        <f t="shared" si="3"/>
        <v/>
      </c>
      <c r="C19" s="64" t="str">
        <f t="shared" si="1"/>
        <v/>
      </c>
      <c r="D19" s="65" t="str">
        <f>IF('2019'!$A17="","",CONCATENATE('2019'!$B17," ",'2019'!$A17))</f>
        <v>Marc DINGEMANS</v>
      </c>
      <c r="E19" s="65"/>
      <c r="F19" s="67"/>
      <c r="AU19" s="63"/>
      <c r="AV19" s="63"/>
      <c r="AW19" s="63"/>
      <c r="AX19" s="63"/>
      <c r="AY19" s="63"/>
      <c r="AZ19" s="63"/>
      <c r="BA19" s="63"/>
      <c r="BB19" s="63"/>
    </row>
    <row r="20" spans="1:54" x14ac:dyDescent="0.2">
      <c r="A20" s="64" t="str">
        <f>IF(COUNTIF($F20:$BA20,1)=0,"",COUNTIF($F20:$BA20,1))</f>
        <v/>
      </c>
      <c r="B20" s="64" t="str">
        <f t="shared" si="3"/>
        <v/>
      </c>
      <c r="C20" s="64" t="str">
        <f t="shared" si="1"/>
        <v/>
      </c>
      <c r="D20" s="65" t="str">
        <f>IF('2019'!$A18="","",CONCATENATE('2019'!$B18," ",'2019'!$A18))</f>
        <v>Roel GHEYLE</v>
      </c>
      <c r="E20" s="65"/>
      <c r="F20" s="67"/>
      <c r="AU20" s="63"/>
      <c r="AV20" s="63"/>
      <c r="AW20" s="63"/>
      <c r="AX20" s="63"/>
      <c r="AY20" s="63"/>
      <c r="AZ20" s="63"/>
      <c r="BA20" s="63"/>
      <c r="BB20" s="63"/>
    </row>
    <row r="21" spans="1:54" hidden="1" x14ac:dyDescent="0.2">
      <c r="A21" s="64" t="str">
        <f>IF(COUNTIF($F21:$BA21,1)=0,"",COUNTIF($F21:$BA21,1))</f>
        <v/>
      </c>
      <c r="B21" s="64" t="str">
        <f t="shared" si="3"/>
        <v/>
      </c>
      <c r="C21" s="64" t="str">
        <f t="shared" si="1"/>
        <v/>
      </c>
      <c r="D21" s="65" t="str">
        <f>IF('2019'!$A19="","",CONCATENATE('2019'!$B19," ",'2019'!$A19))</f>
        <v>Frank FRANCKEN</v>
      </c>
      <c r="E21" s="65"/>
      <c r="F21" s="67"/>
      <c r="AU21" s="63"/>
      <c r="AV21" s="63"/>
      <c r="AW21" s="63"/>
      <c r="AX21" s="63"/>
      <c r="AY21" s="63"/>
      <c r="AZ21" s="63"/>
      <c r="BA21" s="63"/>
      <c r="BB21" s="63"/>
    </row>
    <row r="22" spans="1:54" x14ac:dyDescent="0.2">
      <c r="A22" s="64" t="str">
        <f t="shared" ref="A22:A49" si="4">IF(COUNTIF($F22:$BA22,1)=0,"",COUNTIF($F22:$BA22,1))</f>
        <v/>
      </c>
      <c r="B22" s="64" t="str">
        <f t="shared" si="3"/>
        <v/>
      </c>
      <c r="C22" s="64" t="str">
        <f t="shared" si="1"/>
        <v/>
      </c>
      <c r="D22" s="65" t="str">
        <f>IF('2019'!$A20="","",CONCATENATE('2019'!$B20," ",'2019'!$A20))</f>
        <v>David FRANKEN</v>
      </c>
      <c r="E22" s="65"/>
      <c r="F22" s="67"/>
      <c r="AU22" s="63"/>
      <c r="AV22" s="63"/>
      <c r="AW22" s="63"/>
      <c r="AX22" s="63"/>
      <c r="AY22" s="63"/>
      <c r="AZ22" s="63"/>
      <c r="BA22" s="63"/>
      <c r="BB22" s="63"/>
    </row>
    <row r="23" spans="1:54" x14ac:dyDescent="0.2">
      <c r="A23" s="64" t="str">
        <f t="shared" si="4"/>
        <v/>
      </c>
      <c r="B23" s="64" t="str">
        <f t="shared" si="3"/>
        <v/>
      </c>
      <c r="C23" s="64" t="str">
        <f t="shared" si="1"/>
        <v/>
      </c>
      <c r="D23" s="65" t="str">
        <f>IF('2019'!$A21="","",CONCATENATE('2019'!$B21," ",'2019'!$A21))</f>
        <v>Jens FRED</v>
      </c>
      <c r="E23" s="65"/>
      <c r="F23" s="67"/>
      <c r="AU23" s="63"/>
      <c r="AV23" s="63"/>
      <c r="AW23" s="63"/>
      <c r="AX23" s="63"/>
      <c r="AY23" s="63"/>
      <c r="AZ23" s="63"/>
      <c r="BA23" s="63"/>
      <c r="BB23" s="63"/>
    </row>
    <row r="24" spans="1:54" x14ac:dyDescent="0.2">
      <c r="A24" s="64" t="str">
        <f t="shared" si="4"/>
        <v/>
      </c>
      <c r="B24" s="64" t="str">
        <f t="shared" si="3"/>
        <v/>
      </c>
      <c r="C24" s="64">
        <f t="shared" si="1"/>
        <v>1</v>
      </c>
      <c r="D24" s="65" t="str">
        <f>IF('2019'!$A22="","",CONCATENATE('2019'!$B22," ",'2019'!$A22))</f>
        <v>Tony GEERTS</v>
      </c>
      <c r="E24" s="65"/>
      <c r="F24" s="67"/>
      <c r="Q24" s="47">
        <v>3</v>
      </c>
      <c r="AC24"/>
      <c r="AU24" s="63"/>
      <c r="AV24" s="63"/>
      <c r="AW24" s="63"/>
      <c r="AX24" s="63"/>
      <c r="AY24" s="63"/>
      <c r="AZ24" s="63"/>
      <c r="BA24" s="63"/>
      <c r="BB24" s="63"/>
    </row>
    <row r="25" spans="1:54" x14ac:dyDescent="0.2">
      <c r="A25" s="64" t="str">
        <f t="shared" ref="A25" si="5">IF(COUNTIF($F25:$BA25,1)=0,"",COUNTIF($F25:$BA25,1))</f>
        <v/>
      </c>
      <c r="B25" s="64" t="str">
        <f t="shared" ref="B25" si="6">IF(COUNTIF($F25:$BB25,2)=0,"",COUNTIF($F25:$BB25,2))</f>
        <v/>
      </c>
      <c r="C25" s="64" t="str">
        <f t="shared" ref="C25" si="7">IF(COUNTIF($F25:$BB25,3)=0,"",COUNTIF($F25:$BB25,3))</f>
        <v/>
      </c>
      <c r="D25" s="65" t="str">
        <f>IF('2019'!$A23="","",CONCATENATE('2019'!$B23," ",'2019'!$A23))</f>
        <v>Edwin GORIS</v>
      </c>
      <c r="E25" s="65"/>
      <c r="F25" s="67"/>
      <c r="AU25" s="63"/>
      <c r="AV25" s="63"/>
      <c r="AW25" s="63"/>
      <c r="AX25" s="63"/>
      <c r="AY25" s="63"/>
      <c r="AZ25" s="63"/>
      <c r="BA25" s="63"/>
      <c r="BB25" s="63"/>
    </row>
    <row r="26" spans="1:54" x14ac:dyDescent="0.2">
      <c r="A26" s="64" t="str">
        <f t="shared" si="4"/>
        <v/>
      </c>
      <c r="B26" s="64" t="str">
        <f t="shared" si="3"/>
        <v/>
      </c>
      <c r="C26" s="64" t="str">
        <f t="shared" si="1"/>
        <v/>
      </c>
      <c r="D26" s="65" t="str">
        <f>IF('2019'!$A24="","",CONCATENATE('2019'!$B24," ",'2019'!$A24))</f>
        <v>Jef GOVAERTS</v>
      </c>
      <c r="E26" s="65"/>
      <c r="F26" s="67"/>
      <c r="AU26" s="63"/>
      <c r="AV26" s="63"/>
      <c r="AW26" s="63"/>
      <c r="AX26" s="63"/>
      <c r="AY26" s="63"/>
      <c r="AZ26" s="63"/>
      <c r="BA26" s="63"/>
      <c r="BB26" s="63"/>
    </row>
    <row r="27" spans="1:54" x14ac:dyDescent="0.2">
      <c r="A27" s="64" t="str">
        <f t="shared" si="4"/>
        <v/>
      </c>
      <c r="B27" s="64" t="str">
        <f t="shared" si="3"/>
        <v/>
      </c>
      <c r="C27" s="64" t="str">
        <f t="shared" si="1"/>
        <v/>
      </c>
      <c r="D27" s="65" t="str">
        <f>IF('2019'!$A25="","",CONCATENATE('2019'!$B25," ",'2019'!$A25))</f>
        <v>Marc GUNS</v>
      </c>
      <c r="E27" s="65"/>
      <c r="F27" s="67"/>
      <c r="AU27" s="63"/>
      <c r="AV27" s="63"/>
      <c r="AW27" s="63"/>
      <c r="AX27" s="63"/>
      <c r="AY27" s="63"/>
      <c r="AZ27" s="63"/>
      <c r="BA27" s="63"/>
      <c r="BB27" s="63"/>
    </row>
    <row r="28" spans="1:54" x14ac:dyDescent="0.2">
      <c r="A28" s="64">
        <f t="shared" si="4"/>
        <v>1</v>
      </c>
      <c r="B28" s="64" t="str">
        <f t="shared" si="3"/>
        <v/>
      </c>
      <c r="C28" s="64" t="str">
        <f t="shared" si="1"/>
        <v/>
      </c>
      <c r="D28" s="65" t="str">
        <f>IF('2019'!$A26="","",CONCATENATE('2019'!$B26," ",'2019'!$A26))</f>
        <v>Serge GUNS</v>
      </c>
      <c r="E28" s="65"/>
      <c r="F28" s="67"/>
      <c r="P28" s="47">
        <v>1</v>
      </c>
      <c r="AC28"/>
      <c r="AU28" s="63"/>
      <c r="AV28" s="63"/>
      <c r="AW28" s="63"/>
      <c r="AX28" s="63"/>
      <c r="AY28" s="63"/>
      <c r="AZ28" s="63"/>
      <c r="BA28" s="63"/>
      <c r="BB28" s="63"/>
    </row>
    <row r="29" spans="1:54" x14ac:dyDescent="0.2">
      <c r="A29" s="64" t="str">
        <f t="shared" si="4"/>
        <v/>
      </c>
      <c r="B29" s="64" t="str">
        <f t="shared" si="3"/>
        <v/>
      </c>
      <c r="C29" s="64" t="str">
        <f t="shared" si="1"/>
        <v/>
      </c>
      <c r="D29" s="65" t="str">
        <f>IF('2019'!$A27="","",CONCATENATE('2019'!$B27," ",'2019'!$A27))</f>
        <v>Koen HENDRICKS</v>
      </c>
      <c r="E29" s="65"/>
      <c r="F29" s="67"/>
      <c r="AU29" s="63"/>
      <c r="AV29" s="63"/>
      <c r="AW29" s="63"/>
      <c r="AX29" s="63"/>
      <c r="AY29" s="63"/>
      <c r="AZ29" s="63"/>
      <c r="BA29" s="63"/>
      <c r="BB29" s="63"/>
    </row>
    <row r="30" spans="1:54" x14ac:dyDescent="0.2">
      <c r="A30" s="64" t="str">
        <f t="shared" si="4"/>
        <v/>
      </c>
      <c r="B30" s="64" t="str">
        <f t="shared" si="3"/>
        <v/>
      </c>
      <c r="C30" s="64" t="str">
        <f t="shared" si="1"/>
        <v/>
      </c>
      <c r="D30" s="65" t="str">
        <f>IF('2019'!$A28="","",CONCATENATE('2019'!$B28," ",'2019'!$A28))</f>
        <v>JUNIOR JANSSEN JAN</v>
      </c>
      <c r="E30" s="65"/>
      <c r="F30" s="67"/>
      <c r="AU30" s="63"/>
      <c r="AV30" s="63"/>
      <c r="AW30" s="63"/>
      <c r="AX30" s="63"/>
      <c r="AY30" s="63"/>
      <c r="AZ30" s="63"/>
      <c r="BA30" s="63"/>
      <c r="BB30" s="63"/>
    </row>
    <row r="31" spans="1:54" x14ac:dyDescent="0.2">
      <c r="A31" s="64" t="str">
        <f t="shared" si="4"/>
        <v/>
      </c>
      <c r="B31" s="64" t="str">
        <f t="shared" si="3"/>
        <v/>
      </c>
      <c r="C31" s="64" t="str">
        <f t="shared" si="1"/>
        <v/>
      </c>
      <c r="D31" s="65" t="str">
        <f>IF('2019'!$A29="","",CONCATENATE('2019'!$B29," ",'2019'!$A29))</f>
        <v>Raf JANSSENS</v>
      </c>
      <c r="E31" s="65"/>
      <c r="F31" s="67"/>
      <c r="AU31" s="63"/>
      <c r="AV31" s="63"/>
      <c r="AW31" s="63"/>
      <c r="AX31" s="63"/>
      <c r="AY31" s="63"/>
      <c r="AZ31" s="63"/>
      <c r="BA31" s="63"/>
      <c r="BB31" s="63"/>
    </row>
    <row r="32" spans="1:54" x14ac:dyDescent="0.2">
      <c r="A32" s="64" t="str">
        <f t="shared" si="4"/>
        <v/>
      </c>
      <c r="B32" s="64" t="str">
        <f t="shared" si="3"/>
        <v/>
      </c>
      <c r="C32" s="64" t="str">
        <f t="shared" si="1"/>
        <v/>
      </c>
      <c r="D32" s="65" t="str">
        <f>IF('2019'!$A31="","",CONCATENATE('2019'!$B31," ",'2019'!$A31))</f>
        <v>Ferre MEEKERS</v>
      </c>
      <c r="E32" s="65"/>
      <c r="F32" s="67"/>
      <c r="AU32" s="63"/>
      <c r="AV32" s="63"/>
      <c r="AW32" s="63"/>
      <c r="AX32" s="63"/>
      <c r="AY32" s="63"/>
      <c r="AZ32" s="63"/>
      <c r="BA32" s="63"/>
      <c r="BB32" s="63"/>
    </row>
    <row r="33" spans="1:54" x14ac:dyDescent="0.2">
      <c r="A33" s="64" t="str">
        <f t="shared" si="4"/>
        <v/>
      </c>
      <c r="B33" s="64" t="str">
        <f t="shared" si="3"/>
        <v/>
      </c>
      <c r="C33" s="64" t="str">
        <f t="shared" si="1"/>
        <v/>
      </c>
      <c r="D33" s="65" t="str">
        <f>IF('2019'!$A32="","",CONCATENATE('2019'!$B32," ",'2019'!$A32))</f>
        <v>Thomas MEEUWSEN</v>
      </c>
      <c r="E33" s="65"/>
      <c r="F33" s="67"/>
      <c r="AU33" s="63"/>
      <c r="AV33" s="63"/>
      <c r="AW33" s="63"/>
      <c r="AX33" s="63"/>
      <c r="AY33" s="63"/>
      <c r="AZ33" s="63"/>
      <c r="BA33" s="63"/>
      <c r="BB33" s="63"/>
    </row>
    <row r="34" spans="1:54" hidden="1" x14ac:dyDescent="0.2">
      <c r="A34" s="64" t="str">
        <f t="shared" si="4"/>
        <v/>
      </c>
      <c r="B34" s="64" t="str">
        <f t="shared" si="3"/>
        <v/>
      </c>
      <c r="C34" s="64" t="str">
        <f t="shared" si="1"/>
        <v/>
      </c>
      <c r="D34" s="65" t="str">
        <f>IF('2019'!$A33="","",CONCATENATE('2019'!$B33," ",'2019'!$A33))</f>
        <v>Robin MERCY</v>
      </c>
      <c r="E34" s="65"/>
      <c r="F34" s="67"/>
      <c r="AU34" s="63"/>
      <c r="AV34" s="63"/>
      <c r="AW34" s="63"/>
      <c r="AX34" s="63"/>
      <c r="AY34" s="63"/>
      <c r="AZ34" s="63"/>
      <c r="BA34" s="63"/>
      <c r="BB34" s="63"/>
    </row>
    <row r="35" spans="1:54" hidden="1" x14ac:dyDescent="0.2">
      <c r="A35" s="64" t="str">
        <f t="shared" si="4"/>
        <v/>
      </c>
      <c r="B35" s="64" t="str">
        <f t="shared" si="3"/>
        <v/>
      </c>
      <c r="C35" s="64" t="str">
        <f t="shared" si="1"/>
        <v/>
      </c>
      <c r="D35" s="65" t="str">
        <f>IF('2019'!$A34="","",CONCATENATE('2019'!$B34," ",'2019'!$A34))</f>
        <v>Luc MERCY</v>
      </c>
      <c r="E35" s="65"/>
      <c r="F35" s="67"/>
      <c r="AU35" s="63"/>
      <c r="AV35" s="63"/>
      <c r="AW35" s="63"/>
      <c r="AX35" s="63"/>
      <c r="AY35" s="63"/>
      <c r="AZ35" s="63"/>
      <c r="BA35" s="63"/>
      <c r="BB35" s="63"/>
    </row>
    <row r="36" spans="1:54" x14ac:dyDescent="0.2">
      <c r="A36" s="64" t="str">
        <f t="shared" si="4"/>
        <v/>
      </c>
      <c r="B36" s="64" t="str">
        <f t="shared" si="3"/>
        <v/>
      </c>
      <c r="C36" s="64" t="str">
        <f t="shared" si="1"/>
        <v/>
      </c>
      <c r="D36" s="65" t="str">
        <f>IF('2019'!$A35="","",CONCATENATE('2019'!$B35," ",'2019'!$A35))</f>
        <v>Quinten MERCY</v>
      </c>
      <c r="E36" s="65"/>
      <c r="F36" s="67"/>
      <c r="AU36" s="63"/>
      <c r="AV36" s="63"/>
      <c r="AW36" s="63"/>
      <c r="AX36" s="63"/>
      <c r="AY36" s="63"/>
      <c r="AZ36" s="63"/>
      <c r="BA36" s="63"/>
      <c r="BB36" s="63"/>
    </row>
    <row r="37" spans="1:54" hidden="1" x14ac:dyDescent="0.2">
      <c r="A37" s="64" t="str">
        <f t="shared" si="4"/>
        <v/>
      </c>
      <c r="B37" s="64" t="str">
        <f t="shared" si="3"/>
        <v/>
      </c>
      <c r="C37" s="64" t="str">
        <f t="shared" si="1"/>
        <v/>
      </c>
      <c r="D37" s="65" t="str">
        <f>IF('2019'!$A36="","",CONCATENATE('2019'!$B36," ",'2019'!$A36))</f>
        <v>Ronald MICHIELSEN</v>
      </c>
      <c r="E37" s="65"/>
      <c r="F37" s="67"/>
      <c r="AU37" s="63"/>
      <c r="AV37" s="63"/>
      <c r="AW37" s="63"/>
      <c r="AX37" s="63"/>
      <c r="AY37" s="63"/>
      <c r="AZ37" s="63"/>
      <c r="BA37" s="63"/>
      <c r="BB37" s="63"/>
    </row>
    <row r="38" spans="1:54" hidden="1" x14ac:dyDescent="0.2">
      <c r="A38" s="64" t="str">
        <f t="shared" si="4"/>
        <v/>
      </c>
      <c r="B38" s="64" t="str">
        <f t="shared" si="3"/>
        <v/>
      </c>
      <c r="C38" s="64" t="str">
        <f t="shared" si="1"/>
        <v/>
      </c>
      <c r="D38" s="65" t="str">
        <f>IF('2019'!$A37="","",CONCATENATE('2019'!$B37," ",'2019'!$A37))</f>
        <v>Tim MICHIELSEN</v>
      </c>
      <c r="E38" s="65"/>
      <c r="F38" s="67"/>
      <c r="AU38" s="63"/>
      <c r="AV38" s="63"/>
      <c r="AW38" s="63"/>
      <c r="AX38" s="63"/>
      <c r="AY38" s="63"/>
      <c r="AZ38" s="63"/>
      <c r="BA38" s="63"/>
      <c r="BB38" s="63"/>
    </row>
    <row r="39" spans="1:54" x14ac:dyDescent="0.2">
      <c r="A39" s="64" t="str">
        <f t="shared" si="4"/>
        <v/>
      </c>
      <c r="B39" s="64" t="str">
        <f t="shared" si="3"/>
        <v/>
      </c>
      <c r="C39" s="64" t="str">
        <f t="shared" si="1"/>
        <v/>
      </c>
      <c r="D39" s="65" t="str">
        <f>IF('2019'!$A38="","",CONCATENATE('2019'!$B38," ",'2019'!$A38))</f>
        <v>Jef REGEMORTEL</v>
      </c>
      <c r="E39" s="65"/>
      <c r="F39" s="67"/>
      <c r="AU39" s="63"/>
      <c r="AV39" s="63"/>
      <c r="AW39" s="63"/>
      <c r="AX39" s="63"/>
      <c r="AY39" s="63"/>
      <c r="AZ39" s="63"/>
      <c r="BA39" s="63"/>
      <c r="BB39" s="63"/>
    </row>
    <row r="40" spans="1:54" x14ac:dyDescent="0.2">
      <c r="A40" s="64">
        <f t="shared" si="4"/>
        <v>1</v>
      </c>
      <c r="B40" s="64" t="str">
        <f t="shared" si="3"/>
        <v/>
      </c>
      <c r="C40" s="64" t="str">
        <f t="shared" si="1"/>
        <v/>
      </c>
      <c r="D40" s="65" t="str">
        <f>IF('2019'!$A39="","",CONCATENATE('2019'!$B39," ",'2019'!$A39))</f>
        <v>Sven ROBYN</v>
      </c>
      <c r="E40" s="65"/>
      <c r="F40" s="67"/>
      <c r="K40" s="47">
        <v>1</v>
      </c>
      <c r="AU40" s="63"/>
      <c r="AV40" s="63"/>
      <c r="AW40" s="63"/>
      <c r="AX40" s="63"/>
      <c r="AY40" s="63"/>
      <c r="AZ40" s="63"/>
      <c r="BA40" s="63"/>
      <c r="BB40" s="63"/>
    </row>
    <row r="41" spans="1:54" x14ac:dyDescent="0.2">
      <c r="A41" s="64" t="str">
        <f t="shared" si="4"/>
        <v/>
      </c>
      <c r="B41" s="64" t="str">
        <f t="shared" si="3"/>
        <v/>
      </c>
      <c r="C41" s="64" t="str">
        <f t="shared" si="1"/>
        <v/>
      </c>
      <c r="D41" s="65" t="str">
        <f>IF('2019'!$A40="","",CONCATENATE('2019'!$B40," ",'2019'!$A40))</f>
        <v>Ad ROOIJMANS</v>
      </c>
      <c r="E41" s="65"/>
      <c r="F41" s="67"/>
      <c r="AU41" s="63"/>
      <c r="AV41" s="63"/>
      <c r="AW41" s="63"/>
      <c r="AX41" s="63"/>
      <c r="AY41" s="63"/>
      <c r="AZ41" s="63"/>
      <c r="BA41" s="63"/>
      <c r="BB41" s="63"/>
    </row>
    <row r="42" spans="1:54" hidden="1" x14ac:dyDescent="0.2">
      <c r="A42" s="64" t="str">
        <f t="shared" si="4"/>
        <v/>
      </c>
      <c r="B42" s="64" t="str">
        <f t="shared" si="3"/>
        <v/>
      </c>
      <c r="C42" s="64" t="str">
        <f t="shared" si="1"/>
        <v/>
      </c>
      <c r="D42" s="65" t="str">
        <f>IF('2019'!$A41="","",CONCATENATE('2019'!$B41," ",'2019'!$A41))</f>
        <v>Bruno SCHITTECAT</v>
      </c>
      <c r="E42" s="65"/>
      <c r="F42" s="67"/>
      <c r="AU42" s="63"/>
      <c r="AV42" s="63"/>
      <c r="AW42" s="63"/>
      <c r="AX42" s="63"/>
      <c r="AY42" s="63"/>
      <c r="AZ42" s="63"/>
      <c r="BA42" s="63"/>
      <c r="BB42" s="63"/>
    </row>
    <row r="43" spans="1:54" x14ac:dyDescent="0.2">
      <c r="A43" s="64" t="str">
        <f t="shared" si="4"/>
        <v/>
      </c>
      <c r="B43" s="64" t="str">
        <f t="shared" si="3"/>
        <v/>
      </c>
      <c r="C43" s="64" t="str">
        <f t="shared" si="1"/>
        <v/>
      </c>
      <c r="D43" s="65" t="str">
        <f>IF('2019'!$A42="","",CONCATENATE('2019'!$B42," ",'2019'!$A42))</f>
        <v>Lieven SCHROYEN</v>
      </c>
      <c r="E43" s="71"/>
      <c r="F43" s="67"/>
      <c r="AU43" s="63"/>
      <c r="AV43" s="63"/>
      <c r="AW43" s="63"/>
      <c r="AX43" s="63"/>
      <c r="AY43" s="63"/>
      <c r="AZ43" s="63"/>
      <c r="BA43" s="63"/>
      <c r="BB43" s="63"/>
    </row>
    <row r="44" spans="1:54" hidden="1" x14ac:dyDescent="0.2">
      <c r="A44" s="64" t="str">
        <f t="shared" si="4"/>
        <v/>
      </c>
      <c r="B44" s="64" t="str">
        <f t="shared" si="3"/>
        <v/>
      </c>
      <c r="C44" s="64"/>
      <c r="D44" s="65" t="str">
        <f>IF('2019'!$A43="","",CONCATENATE('2019'!$B43," ",'2019'!$A43))</f>
        <v>Jeroen SCHROYEN</v>
      </c>
      <c r="E44" s="65"/>
      <c r="F44" s="67"/>
      <c r="AU44" s="63"/>
      <c r="AV44" s="63"/>
      <c r="AW44" s="63"/>
      <c r="AX44" s="63"/>
      <c r="AY44" s="63"/>
      <c r="AZ44" s="63"/>
      <c r="BA44" s="63"/>
      <c r="BB44" s="63"/>
    </row>
    <row r="45" spans="1:54" x14ac:dyDescent="0.2">
      <c r="A45" s="64" t="str">
        <f t="shared" si="4"/>
        <v/>
      </c>
      <c r="B45" s="64" t="str">
        <f t="shared" si="3"/>
        <v/>
      </c>
      <c r="C45" s="64" t="str">
        <f>IF(COUNTIF($F45:$BB45,3)=0,"",COUNTIF($F45:$BB45,3))</f>
        <v/>
      </c>
      <c r="D45" s="65" t="str">
        <f>IF('2019'!$A44="","",CONCATENATE('2019'!$B44," ",'2019'!$A44))</f>
        <v>Thierry SEPTEMBER</v>
      </c>
      <c r="E45" s="65"/>
      <c r="F45" s="67"/>
      <c r="K45" t="s">
        <v>142</v>
      </c>
      <c r="AU45" s="63"/>
      <c r="AV45" s="63"/>
      <c r="AW45" s="63"/>
      <c r="AX45" s="63"/>
      <c r="AY45" s="63"/>
      <c r="AZ45" s="63"/>
      <c r="BA45" s="63"/>
      <c r="BB45" s="63"/>
    </row>
    <row r="46" spans="1:54" x14ac:dyDescent="0.2">
      <c r="A46" s="64" t="str">
        <f t="shared" si="4"/>
        <v/>
      </c>
      <c r="B46" s="64">
        <f t="shared" si="3"/>
        <v>1</v>
      </c>
      <c r="C46" s="64" t="str">
        <f>IF(COUNTIF($F46:$BB46,3)=0,"",COUNTIF($F46:$BB46,3))</f>
        <v/>
      </c>
      <c r="D46" s="65" t="str">
        <f>IF('2019'!$A45="","",CONCATENATE('2019'!$B45," ",'2019'!$A45))</f>
        <v>Jeroen STAPPERS</v>
      </c>
      <c r="E46" s="65"/>
      <c r="F46" s="67"/>
      <c r="K46" s="47">
        <v>2</v>
      </c>
      <c r="AU46" s="63"/>
      <c r="AV46" s="63"/>
      <c r="AW46" s="63"/>
      <c r="AX46" s="63"/>
      <c r="AY46" s="63"/>
      <c r="AZ46" s="63"/>
      <c r="BA46" s="63"/>
      <c r="BB46" s="63"/>
    </row>
    <row r="47" spans="1:54" x14ac:dyDescent="0.2">
      <c r="A47" s="64" t="str">
        <f t="shared" si="4"/>
        <v/>
      </c>
      <c r="B47" s="64" t="str">
        <f t="shared" si="3"/>
        <v/>
      </c>
      <c r="C47" s="64" t="str">
        <f>IF(COUNTIF($F47:$BB47,3)=0,"",COUNTIF($F47:$BB47,3))</f>
        <v/>
      </c>
      <c r="D47" s="65" t="str">
        <f>IF('2019'!$A46="","",CONCATENATE('2019'!$B46," ",'2019'!$A46))</f>
        <v>Ronny STIJLEMAN</v>
      </c>
      <c r="E47" s="65"/>
      <c r="F47" s="67"/>
      <c r="AU47" s="63"/>
      <c r="AV47" s="63"/>
      <c r="AW47" s="63"/>
      <c r="AX47" s="63"/>
      <c r="AY47" s="63"/>
      <c r="AZ47" s="63"/>
      <c r="BA47" s="63"/>
      <c r="BB47" s="63"/>
    </row>
    <row r="48" spans="1:54" x14ac:dyDescent="0.2">
      <c r="A48" s="64" t="str">
        <f t="shared" si="4"/>
        <v/>
      </c>
      <c r="B48" s="64" t="str">
        <f t="shared" si="3"/>
        <v/>
      </c>
      <c r="C48" s="64" t="str">
        <f>IF(COUNTIF($F48:$BB48,3)=0,"",COUNTIF($F48:$BB48,3))</f>
        <v/>
      </c>
      <c r="D48" s="65" t="str">
        <f>IF('2019'!$A47="","",CONCATENATE('2019'!$B47," ",'2019'!$A47))</f>
        <v>Marc STIJLEMAN</v>
      </c>
      <c r="E48" s="65"/>
      <c r="F48" s="67"/>
      <c r="AU48" s="63"/>
      <c r="AV48" s="63"/>
      <c r="AW48" s="63"/>
      <c r="AX48" s="63"/>
      <c r="AY48" s="63"/>
      <c r="AZ48" s="63"/>
      <c r="BA48" s="63"/>
      <c r="BB48" s="63"/>
    </row>
    <row r="49" spans="1:54" x14ac:dyDescent="0.2">
      <c r="A49" s="64" t="str">
        <f t="shared" si="4"/>
        <v/>
      </c>
      <c r="B49" s="64" t="str">
        <f t="shared" si="3"/>
        <v/>
      </c>
      <c r="C49" s="64" t="str">
        <f>IF(COUNTIF($F49:$BB49,3)=0,"",COUNTIF($F49:$BB49,3))</f>
        <v/>
      </c>
      <c r="D49" s="65" t="str">
        <f>IF('2019'!$A48="","",CONCATENATE('2019'!$B48," ",'2019'!$A48))</f>
        <v>Philip THEUNS</v>
      </c>
      <c r="E49" s="65"/>
      <c r="F49" s="67"/>
      <c r="AU49" s="63"/>
      <c r="AV49" s="63"/>
      <c r="AW49" s="63"/>
      <c r="AX49" s="63"/>
      <c r="AY49" s="63"/>
      <c r="AZ49" s="63"/>
      <c r="BA49" s="63"/>
      <c r="BB49" s="63"/>
    </row>
    <row r="50" spans="1:54" x14ac:dyDescent="0.2">
      <c r="A50" s="64"/>
      <c r="B50" s="64" t="str">
        <f t="shared" si="3"/>
        <v/>
      </c>
      <c r="C50" s="64"/>
      <c r="D50" s="65" t="str">
        <f>IF('2019'!$A49="","",CONCATENATE('2019'!$B49," ",'2019'!$A49))</f>
        <v>Tom VAN DE SANDE</v>
      </c>
      <c r="E50" s="65"/>
      <c r="F50" s="67"/>
      <c r="AU50" s="63"/>
      <c r="AV50" s="63"/>
      <c r="AW50" s="63"/>
      <c r="AX50" s="63"/>
      <c r="AY50" s="63"/>
      <c r="AZ50" s="63"/>
      <c r="BA50" s="63"/>
      <c r="BB50" s="63"/>
    </row>
    <row r="51" spans="1:54" x14ac:dyDescent="0.2">
      <c r="A51" s="64" t="str">
        <f>IF(COUNTIF($F51:$BA51,1)=0,"",COUNTIF($F51:$BA51,1))</f>
        <v/>
      </c>
      <c r="B51" s="64"/>
      <c r="C51" s="64"/>
      <c r="D51" s="65" t="str">
        <f>IF('2019'!$A50="","",CONCATENATE('2019'!$B50," ",'2019'!$A50))</f>
        <v>Bert VAN DE WOUWER</v>
      </c>
      <c r="E51" s="65"/>
      <c r="F51" s="67"/>
      <c r="AU51" s="63"/>
      <c r="AV51" s="63"/>
      <c r="AW51" s="63"/>
      <c r="AX51" s="63"/>
      <c r="AY51" s="63"/>
      <c r="AZ51" s="63"/>
      <c r="BA51" s="63"/>
      <c r="BB51" s="63"/>
    </row>
    <row r="52" spans="1:54" x14ac:dyDescent="0.2">
      <c r="A52" s="64"/>
      <c r="B52" s="64"/>
      <c r="C52" s="64"/>
      <c r="D52" s="65" t="str">
        <f>IF('2019'!$A51="","",CONCATENATE('2019'!$B51," ",'2019'!$A51))</f>
        <v>Jack VAN DER POEL</v>
      </c>
      <c r="E52" s="65"/>
      <c r="F52" s="67"/>
      <c r="P52" s="47">
        <v>3</v>
      </c>
      <c r="AU52" s="63"/>
      <c r="AV52" s="63"/>
      <c r="AW52" s="63"/>
      <c r="AX52" s="63"/>
      <c r="AY52" s="63"/>
      <c r="AZ52" s="63"/>
      <c r="BA52" s="63"/>
      <c r="BB52" s="63"/>
    </row>
    <row r="53" spans="1:54" x14ac:dyDescent="0.2">
      <c r="A53" s="64" t="str">
        <f t="shared" ref="A53:A79" si="8">IF(COUNTIF($F53:$BA53,1)=0,"",COUNTIF($F53:$BA53,1))</f>
        <v/>
      </c>
      <c r="B53" s="64" t="str">
        <f t="shared" ref="B53:B59" si="9">IF(COUNTIF($F53:$BB53,2)=0,"",COUNTIF($F53:$BB53,2))</f>
        <v/>
      </c>
      <c r="C53" s="64"/>
      <c r="D53" s="65" t="str">
        <f>IF('2019'!$A52="","",CONCATENATE('2019'!$B52," ",'2019'!$A52))</f>
        <v>Lars VAN DER POEL</v>
      </c>
      <c r="E53" s="65"/>
      <c r="F53" s="67"/>
      <c r="AU53" s="63"/>
      <c r="AV53" s="63"/>
      <c r="AW53" s="63"/>
      <c r="AX53" s="63"/>
      <c r="AY53" s="63"/>
      <c r="AZ53" s="63"/>
      <c r="BA53" s="63"/>
      <c r="BB53" s="63"/>
    </row>
    <row r="54" spans="1:54" x14ac:dyDescent="0.2">
      <c r="A54" s="64" t="str">
        <f t="shared" si="8"/>
        <v/>
      </c>
      <c r="B54" s="64" t="str">
        <f t="shared" si="9"/>
        <v/>
      </c>
      <c r="C54" s="64" t="str">
        <f t="shared" ref="C54:C58" si="10">IF(COUNTIF($F54:$BB54,3)=0,"",COUNTIF($F54:$BB54,3))</f>
        <v/>
      </c>
      <c r="D54" s="65" t="str">
        <f>IF('2019'!$A53="","",CONCATENATE('2019'!$B53," ",'2019'!$A53))</f>
        <v>Ronny WESTERLINCK</v>
      </c>
      <c r="E54" s="65"/>
      <c r="F54" s="67" t="s">
        <v>142</v>
      </c>
      <c r="AU54" s="63"/>
      <c r="AV54" s="63"/>
      <c r="AW54" s="63"/>
      <c r="AX54" s="63"/>
      <c r="AY54" s="63"/>
      <c r="AZ54" s="63"/>
      <c r="BA54" s="63"/>
      <c r="BB54" s="63"/>
    </row>
    <row r="55" spans="1:54" x14ac:dyDescent="0.2">
      <c r="A55" s="64" t="str">
        <f t="shared" si="8"/>
        <v/>
      </c>
      <c r="B55" s="64" t="str">
        <f t="shared" si="9"/>
        <v/>
      </c>
      <c r="C55" s="64" t="str">
        <f t="shared" si="10"/>
        <v/>
      </c>
      <c r="D55" s="65" t="str">
        <f>IF('2019'!$A54="","",CONCATENATE('2019'!$B54," ",'2019'!$A54))</f>
        <v>Domien VAN DEUN</v>
      </c>
      <c r="E55" s="65"/>
      <c r="F55" s="67"/>
      <c r="AU55" s="63"/>
      <c r="AV55" s="63"/>
      <c r="AW55" s="63"/>
      <c r="AX55" s="63"/>
      <c r="AY55" s="63"/>
      <c r="AZ55" s="63"/>
      <c r="BA55" s="63"/>
      <c r="BB55" s="63"/>
    </row>
    <row r="56" spans="1:54" x14ac:dyDescent="0.2">
      <c r="A56" s="64" t="str">
        <f t="shared" si="8"/>
        <v/>
      </c>
      <c r="B56" s="64" t="str">
        <f t="shared" si="9"/>
        <v/>
      </c>
      <c r="C56" s="64" t="str">
        <f t="shared" si="10"/>
        <v/>
      </c>
      <c r="D56" s="65" t="str">
        <f>IF('2019'!$A55="","",CONCATENATE('2019'!$B55," ",'2019'!$A55))</f>
        <v>Erwin VAN EEKELEN</v>
      </c>
      <c r="E56" s="65"/>
      <c r="F56" s="67"/>
      <c r="AU56" s="63"/>
      <c r="AV56" s="63"/>
      <c r="AW56" s="63"/>
      <c r="AX56" s="63"/>
      <c r="AY56" s="63"/>
      <c r="AZ56" s="63"/>
      <c r="BA56" s="63"/>
      <c r="BB56" s="63"/>
    </row>
    <row r="57" spans="1:54" x14ac:dyDescent="0.2">
      <c r="A57" s="64" t="str">
        <f t="shared" si="8"/>
        <v/>
      </c>
      <c r="B57" s="64" t="str">
        <f t="shared" si="9"/>
        <v/>
      </c>
      <c r="C57" s="64" t="str">
        <f t="shared" si="10"/>
        <v/>
      </c>
      <c r="D57" s="65" t="str">
        <f>IF('2019'!$A56="","",CONCATENATE('2019'!$B56," ",'2019'!$A56))</f>
        <v>Witse VAN EEKELEN</v>
      </c>
      <c r="E57" s="65"/>
      <c r="F57" s="67" t="s">
        <v>142</v>
      </c>
      <c r="AU57" s="63"/>
      <c r="AV57" s="63"/>
      <c r="AW57" s="63"/>
      <c r="AX57" s="63"/>
      <c r="AY57" s="63"/>
      <c r="AZ57" s="63"/>
      <c r="BA57" s="63"/>
      <c r="BB57" s="63"/>
    </row>
    <row r="58" spans="1:54" x14ac:dyDescent="0.2">
      <c r="A58" s="64" t="str">
        <f t="shared" si="8"/>
        <v/>
      </c>
      <c r="B58" s="64" t="str">
        <f t="shared" si="9"/>
        <v/>
      </c>
      <c r="C58" s="64" t="str">
        <f t="shared" si="10"/>
        <v/>
      </c>
      <c r="D58" s="65" t="str">
        <f>IF('2019'!$A57="","",CONCATENATE('2019'!$B57," ",'2019'!$A57))</f>
        <v>Danny VAN HOOF</v>
      </c>
      <c r="E58" s="65"/>
      <c r="F58" s="67"/>
      <c r="AU58" s="63"/>
      <c r="AV58" s="63"/>
      <c r="AW58" s="63"/>
      <c r="AX58" s="63"/>
      <c r="AY58" s="63"/>
      <c r="AZ58" s="63"/>
      <c r="BA58" s="63"/>
      <c r="BB58" s="63"/>
    </row>
    <row r="59" spans="1:54" x14ac:dyDescent="0.2">
      <c r="A59" s="64" t="str">
        <f t="shared" si="8"/>
        <v/>
      </c>
      <c r="B59" s="64" t="str">
        <f t="shared" si="9"/>
        <v/>
      </c>
      <c r="C59" s="64"/>
      <c r="D59" s="65" t="str">
        <f>IF('2019'!$A58="","",CONCATENATE('2019'!$B58," ",'2019'!$A58))</f>
        <v>Marc VAN HOUTVEN</v>
      </c>
      <c r="E59" s="65"/>
      <c r="F59" s="67"/>
      <c r="AU59" s="63"/>
      <c r="AV59" s="63"/>
      <c r="AW59" s="63"/>
      <c r="AX59" s="63"/>
      <c r="AY59" s="63"/>
      <c r="AZ59" s="63"/>
      <c r="BA59" s="63"/>
      <c r="BB59" s="63"/>
    </row>
    <row r="60" spans="1:54" x14ac:dyDescent="0.2">
      <c r="A60" s="64" t="str">
        <f t="shared" si="8"/>
        <v/>
      </c>
      <c r="B60" s="64" t="str">
        <f>IF(COUNTIF($F60:$BB60,2)=0,"",COUNTIF($F60:$BB60,2))</f>
        <v/>
      </c>
      <c r="C60" s="64" t="str">
        <f>IF(COUNTIF($F60:$BB60,3)=0,"",COUNTIF($F60:$BB60,3))</f>
        <v/>
      </c>
      <c r="D60" s="65" t="str">
        <f>IF('2019'!$A59="","",CONCATENATE('2019'!$B59," ",'2019'!$A59))</f>
        <v>Paul VAN LOON</v>
      </c>
      <c r="E60" s="65"/>
      <c r="F60" s="67"/>
      <c r="N60" s="69"/>
      <c r="AU60" s="63"/>
      <c r="AV60" s="63"/>
      <c r="AW60" s="63"/>
      <c r="AX60" s="63"/>
      <c r="AY60" s="63"/>
      <c r="AZ60" s="63"/>
      <c r="BA60" s="63"/>
      <c r="BB60" s="63"/>
    </row>
    <row r="61" spans="1:54" x14ac:dyDescent="0.2">
      <c r="A61" s="64" t="str">
        <f t="shared" si="8"/>
        <v/>
      </c>
      <c r="B61" s="64" t="str">
        <f>IF(COUNTIF($F61:$BB61,2)=0,"",COUNTIF($F61:$BB61,2))</f>
        <v/>
      </c>
      <c r="C61" s="64"/>
      <c r="D61" s="65" t="str">
        <f>IF('2019'!$A60="","",CONCATENATE('2019'!$B60," ",'2019'!$A60))</f>
        <v>Pol VAN NEUTEN</v>
      </c>
      <c r="E61" s="65"/>
      <c r="F61" s="67" t="s">
        <v>142</v>
      </c>
      <c r="AU61" s="63"/>
      <c r="AV61" s="63"/>
      <c r="AW61" s="63"/>
      <c r="AX61" s="63"/>
      <c r="AY61" s="63"/>
      <c r="AZ61" s="63"/>
      <c r="BA61" s="63"/>
      <c r="BB61" s="63"/>
    </row>
    <row r="62" spans="1:54" x14ac:dyDescent="0.2">
      <c r="A62" s="64" t="str">
        <f t="shared" si="8"/>
        <v/>
      </c>
      <c r="B62" s="64"/>
      <c r="C62" s="64"/>
      <c r="D62" s="65" t="str">
        <f>IF('2019'!$A61="","",CONCATENATE('2019'!$B61," ",'2019'!$A61))</f>
        <v>Raf VAN NUETEN</v>
      </c>
      <c r="E62" s="65"/>
      <c r="F62" s="67"/>
      <c r="AU62" s="63"/>
      <c r="AV62" s="63"/>
      <c r="AW62" s="63"/>
      <c r="AX62" s="63"/>
      <c r="AY62" s="63"/>
      <c r="AZ62" s="63"/>
      <c r="BA62" s="63"/>
      <c r="BB62" s="63"/>
    </row>
    <row r="63" spans="1:54" x14ac:dyDescent="0.2">
      <c r="A63" s="64" t="str">
        <f t="shared" si="8"/>
        <v/>
      </c>
      <c r="B63" s="64" t="str">
        <f t="shared" ref="B63:B79" si="11">IF(COUNTIF($F63:$BB63,2)=0,"",COUNTIF($F63:$BB63,2))</f>
        <v/>
      </c>
      <c r="C63" s="64" t="str">
        <f t="shared" ref="C63:C79" si="12">IF(COUNTIF($F63:$BB63,3)=0,"",COUNTIF($F63:$BB63,3))</f>
        <v/>
      </c>
      <c r="D63" s="65" t="str">
        <f>IF('2019'!$A62="","",CONCATENATE('2019'!$B62," ",'2019'!$A62))</f>
        <v>Lorenz VAN NUETEN</v>
      </c>
      <c r="E63" s="65"/>
      <c r="F63" s="67"/>
      <c r="AU63" s="63"/>
      <c r="AV63" s="63"/>
      <c r="AW63" s="63"/>
      <c r="AX63" s="63"/>
      <c r="AY63" s="63"/>
      <c r="AZ63" s="63"/>
      <c r="BA63" s="63"/>
      <c r="BB63" s="63"/>
    </row>
    <row r="64" spans="1:54" x14ac:dyDescent="0.2">
      <c r="A64" s="64" t="str">
        <f t="shared" si="8"/>
        <v/>
      </c>
      <c r="B64" s="64" t="str">
        <f t="shared" si="11"/>
        <v/>
      </c>
      <c r="C64" s="64" t="str">
        <f t="shared" si="12"/>
        <v/>
      </c>
      <c r="D64" s="65" t="str">
        <f>IF('2019'!$A63="","",CONCATENATE('2019'!$B63," ",'2019'!$A63))</f>
        <v>Kevin VAN PUT</v>
      </c>
      <c r="E64" s="65"/>
      <c r="F64" s="67"/>
      <c r="AU64" s="63"/>
      <c r="AV64" s="63"/>
      <c r="AW64" s="63"/>
      <c r="AX64" s="63"/>
      <c r="AY64" s="63"/>
      <c r="AZ64" s="63"/>
      <c r="BA64" s="63"/>
      <c r="BB64" s="63"/>
    </row>
    <row r="65" spans="1:54" x14ac:dyDescent="0.2">
      <c r="A65" s="64" t="str">
        <f t="shared" si="8"/>
        <v/>
      </c>
      <c r="B65" s="64" t="str">
        <f t="shared" si="11"/>
        <v/>
      </c>
      <c r="C65" s="64" t="str">
        <f t="shared" si="12"/>
        <v/>
      </c>
      <c r="D65" s="65" t="str">
        <f>IF('2019'!$A64="","",CONCATENATE('2019'!$B64," ",'2019'!$A64))</f>
        <v>François VANDEZANDE</v>
      </c>
      <c r="E65" s="65"/>
      <c r="F65" s="67"/>
      <c r="AU65" s="63"/>
      <c r="AV65" s="63"/>
      <c r="AW65" s="63"/>
      <c r="AX65" s="63"/>
      <c r="AY65" s="63"/>
      <c r="AZ65" s="63"/>
      <c r="BA65" s="63"/>
      <c r="BB65" s="63"/>
    </row>
    <row r="66" spans="1:54" x14ac:dyDescent="0.2">
      <c r="A66" s="64" t="str">
        <f t="shared" si="8"/>
        <v/>
      </c>
      <c r="B66" s="64" t="str">
        <f t="shared" si="11"/>
        <v/>
      </c>
      <c r="C66" s="64" t="str">
        <f t="shared" si="12"/>
        <v/>
      </c>
      <c r="D66" s="65" t="str">
        <f>IF('2019'!$A65="","",CONCATENATE('2019'!$B65," ",'2019'!$A65))</f>
        <v>Rudi VANREUSEL</v>
      </c>
      <c r="E66" s="65"/>
      <c r="F66" s="67"/>
      <c r="AU66" s="63"/>
      <c r="AV66" s="63"/>
      <c r="AW66" s="63"/>
      <c r="AX66" s="63"/>
      <c r="AY66" s="63"/>
      <c r="AZ66" s="63"/>
      <c r="BA66" s="63"/>
      <c r="BB66" s="63"/>
    </row>
    <row r="67" spans="1:54" x14ac:dyDescent="0.2">
      <c r="A67" s="64" t="str">
        <f t="shared" si="8"/>
        <v/>
      </c>
      <c r="B67" s="64" t="str">
        <f t="shared" si="11"/>
        <v/>
      </c>
      <c r="C67" s="64" t="str">
        <f t="shared" si="12"/>
        <v/>
      </c>
      <c r="D67" s="65" t="str">
        <f>IF('2019'!$A66="","",CONCATENATE('2019'!$B66," ",'2019'!$A66))</f>
        <v>Marco VREEKE</v>
      </c>
      <c r="E67" s="65"/>
      <c r="F67" s="67"/>
      <c r="AU67" s="63"/>
      <c r="AV67" s="63"/>
      <c r="AW67" s="63"/>
      <c r="AX67" s="63"/>
      <c r="AY67" s="63"/>
      <c r="AZ67" s="63"/>
      <c r="BA67" s="63"/>
      <c r="BB67" s="63"/>
    </row>
    <row r="68" spans="1:54" x14ac:dyDescent="0.2">
      <c r="A68" s="64" t="str">
        <f t="shared" si="8"/>
        <v/>
      </c>
      <c r="B68" s="64" t="str">
        <f t="shared" si="11"/>
        <v/>
      </c>
      <c r="C68" s="64">
        <f t="shared" si="12"/>
        <v>1</v>
      </c>
      <c r="D68" s="65" t="str">
        <f>IF('2019'!$A67="","",CONCATENATE('2019'!$B67," ",'2019'!$A67))</f>
        <v>Paul WITJES</v>
      </c>
      <c r="E68" s="65"/>
      <c r="F68" s="67"/>
      <c r="K68" s="47">
        <v>3</v>
      </c>
      <c r="AU68" s="63"/>
      <c r="AV68" s="63"/>
      <c r="AW68" s="63"/>
      <c r="AX68" s="63"/>
      <c r="AY68" s="63"/>
      <c r="AZ68" s="63"/>
      <c r="BA68" s="63"/>
      <c r="BB68" s="63"/>
    </row>
    <row r="69" spans="1:54" x14ac:dyDescent="0.2">
      <c r="A69" s="64" t="str">
        <f t="shared" si="8"/>
        <v/>
      </c>
      <c r="B69" s="64" t="str">
        <f t="shared" si="11"/>
        <v/>
      </c>
      <c r="C69" s="64" t="str">
        <f t="shared" si="12"/>
        <v/>
      </c>
      <c r="D69" s="65"/>
      <c r="E69" s="65"/>
      <c r="F69" s="67"/>
      <c r="AU69" s="63"/>
      <c r="AV69" s="63"/>
      <c r="AW69" s="63"/>
      <c r="AX69" s="63"/>
      <c r="AY69" s="63"/>
      <c r="AZ69" s="63"/>
      <c r="BA69" s="63"/>
      <c r="BB69" s="63"/>
    </row>
    <row r="70" spans="1:54" x14ac:dyDescent="0.2">
      <c r="A70" s="64" t="str">
        <f t="shared" si="8"/>
        <v/>
      </c>
      <c r="B70" s="64" t="str">
        <f t="shared" si="11"/>
        <v/>
      </c>
      <c r="C70" s="64" t="str">
        <f t="shared" si="12"/>
        <v/>
      </c>
      <c r="D70" s="65"/>
      <c r="E70" s="71"/>
      <c r="F70" s="67"/>
      <c r="L70"/>
      <c r="AU70" s="63"/>
      <c r="AV70" s="63"/>
      <c r="AW70" s="63"/>
      <c r="AX70" s="63"/>
      <c r="AY70" s="63"/>
      <c r="AZ70" s="63"/>
      <c r="BA70" s="63"/>
      <c r="BB70" s="63"/>
    </row>
    <row r="71" spans="1:54" x14ac:dyDescent="0.2">
      <c r="A71" s="64" t="str">
        <f t="shared" si="8"/>
        <v/>
      </c>
      <c r="B71" s="64" t="str">
        <f t="shared" si="11"/>
        <v/>
      </c>
      <c r="C71" s="64" t="str">
        <f t="shared" si="12"/>
        <v/>
      </c>
      <c r="D71" s="65"/>
      <c r="E71" s="65"/>
      <c r="F71" s="67"/>
      <c r="L71"/>
      <c r="AU71" s="63"/>
      <c r="AV71" s="63"/>
      <c r="AW71" s="63"/>
      <c r="AX71" s="63"/>
      <c r="AY71" s="63"/>
      <c r="AZ71" s="63"/>
      <c r="BA71" s="63"/>
      <c r="BB71" s="63"/>
    </row>
    <row r="72" spans="1:54" ht="11.25" customHeight="1" x14ac:dyDescent="0.2">
      <c r="A72" s="64" t="str">
        <f t="shared" si="8"/>
        <v/>
      </c>
      <c r="B72" s="64" t="str">
        <f t="shared" si="11"/>
        <v/>
      </c>
      <c r="C72" s="64" t="str">
        <f t="shared" si="12"/>
        <v/>
      </c>
      <c r="D72" s="65"/>
      <c r="E72" s="65"/>
      <c r="F72" s="67"/>
      <c r="AU72" s="63"/>
      <c r="AV72" s="63"/>
      <c r="AW72" s="63"/>
      <c r="AX72" s="63"/>
      <c r="AY72" s="63"/>
      <c r="AZ72" s="63"/>
      <c r="BA72" s="63"/>
      <c r="BB72" s="63"/>
    </row>
    <row r="73" spans="1:54" x14ac:dyDescent="0.2">
      <c r="A73" s="64" t="str">
        <f t="shared" si="8"/>
        <v/>
      </c>
      <c r="B73" s="64" t="str">
        <f t="shared" si="11"/>
        <v/>
      </c>
      <c r="C73" s="64" t="str">
        <f t="shared" si="12"/>
        <v/>
      </c>
      <c r="D73" s="65" t="str">
        <f>IF('2019'!$A72="","",CONCATENATE('2019'!$B72," ",'2019'!$A72))</f>
        <v/>
      </c>
      <c r="E73" s="65"/>
      <c r="F73" s="67"/>
      <c r="AU73" s="63"/>
      <c r="AV73" s="63"/>
      <c r="AW73" s="63"/>
      <c r="AX73" s="63"/>
      <c r="AY73" s="63"/>
      <c r="AZ73" s="63"/>
      <c r="BA73" s="63"/>
      <c r="BB73" s="63"/>
    </row>
    <row r="74" spans="1:54" x14ac:dyDescent="0.2">
      <c r="A74" s="64" t="str">
        <f t="shared" si="8"/>
        <v/>
      </c>
      <c r="B74" s="64" t="str">
        <f t="shared" si="11"/>
        <v/>
      </c>
      <c r="C74" s="64" t="str">
        <f t="shared" si="12"/>
        <v/>
      </c>
      <c r="D74" s="65" t="str">
        <f>IF('2019'!$A73="","",CONCATENATE('2019'!$B73," ",'2019'!$A73))</f>
        <v/>
      </c>
      <c r="E74" s="65"/>
      <c r="F74" s="67"/>
      <c r="AU74" s="63"/>
      <c r="AV74" s="63"/>
      <c r="AW74" s="63"/>
      <c r="AX74" s="63"/>
      <c r="AY74" s="63"/>
      <c r="AZ74" s="63"/>
      <c r="BA74" s="63"/>
      <c r="BB74" s="63"/>
    </row>
    <row r="75" spans="1:54" x14ac:dyDescent="0.2">
      <c r="A75" s="64" t="s">
        <v>142</v>
      </c>
      <c r="B75" s="64" t="str">
        <f t="shared" si="11"/>
        <v/>
      </c>
      <c r="C75" s="64" t="str">
        <f t="shared" si="12"/>
        <v/>
      </c>
      <c r="D75" s="65" t="str">
        <f>IF('2019'!$A74="","",CONCATENATE('2019'!$B74," ",'2019'!$A74))</f>
        <v xml:space="preserve"> David van der Poel</v>
      </c>
      <c r="E75" s="65"/>
      <c r="F75" s="67"/>
      <c r="AC75"/>
      <c r="AU75" s="63"/>
      <c r="AV75" s="63"/>
      <c r="AW75" s="63"/>
      <c r="AX75" s="63"/>
      <c r="AY75" s="63"/>
      <c r="AZ75" s="63"/>
      <c r="BA75" s="63"/>
      <c r="BB75" s="63"/>
    </row>
    <row r="76" spans="1:54" x14ac:dyDescent="0.2">
      <c r="A76" s="64" t="str">
        <f t="shared" si="8"/>
        <v/>
      </c>
      <c r="B76" s="64" t="str">
        <f t="shared" si="11"/>
        <v/>
      </c>
      <c r="C76" s="64" t="str">
        <f t="shared" si="12"/>
        <v/>
      </c>
      <c r="D76" s="65" t="str">
        <f>IF('2019'!$A75="","",CONCATENATE('2019'!$B75," ",'2019'!$A75))</f>
        <v xml:space="preserve"> Mathieu van der Poel</v>
      </c>
      <c r="E76" s="65"/>
      <c r="F76" s="67"/>
      <c r="AU76" s="63"/>
      <c r="AV76" s="63"/>
      <c r="AW76" s="63"/>
      <c r="AX76" s="63"/>
      <c r="AY76" s="63"/>
      <c r="AZ76" s="63"/>
      <c r="BA76" s="63"/>
      <c r="BB76" s="63"/>
    </row>
    <row r="77" spans="1:54" ht="13.5" thickBot="1" x14ac:dyDescent="0.25">
      <c r="A77" s="64" t="str">
        <f t="shared" si="8"/>
        <v/>
      </c>
      <c r="B77" s="64" t="str">
        <f t="shared" si="11"/>
        <v/>
      </c>
      <c r="C77" s="64" t="str">
        <f t="shared" si="12"/>
        <v/>
      </c>
      <c r="D77" s="65" t="str">
        <f>IF('2019'!$A76="","",CONCATENATE('2019'!$B76," ",'2019'!$A76))</f>
        <v xml:space="preserve"> Maarten van Trijp</v>
      </c>
      <c r="E77" s="70"/>
      <c r="F77" s="67"/>
      <c r="L77"/>
      <c r="AO77"/>
      <c r="AU77" s="63"/>
      <c r="AV77" s="63"/>
      <c r="AW77" s="63"/>
      <c r="AX77" s="63"/>
      <c r="AY77" s="63"/>
      <c r="AZ77" s="63"/>
      <c r="BA77" s="63"/>
      <c r="BB77" s="63"/>
    </row>
    <row r="78" spans="1:54" ht="13.5" thickBot="1" x14ac:dyDescent="0.25">
      <c r="A78" s="64" t="str">
        <f t="shared" si="8"/>
        <v/>
      </c>
      <c r="B78" s="64" t="str">
        <f t="shared" si="11"/>
        <v/>
      </c>
      <c r="C78" s="64" t="str">
        <f t="shared" si="12"/>
        <v/>
      </c>
      <c r="D78" s="65" t="e">
        <f>IF('2019'!#REF!="","",CONCATENATE('2019'!#REF!," ",'2019'!#REF!))</f>
        <v>#REF!</v>
      </c>
      <c r="E78" s="70"/>
      <c r="F78" s="67"/>
      <c r="AU78" s="63"/>
      <c r="AV78" s="63"/>
      <c r="AW78" s="63"/>
      <c r="AX78" s="63"/>
      <c r="AY78" s="63"/>
      <c r="AZ78" s="63"/>
      <c r="BA78" s="63"/>
      <c r="BB78" s="63"/>
    </row>
    <row r="79" spans="1:54" ht="13.5" thickBot="1" x14ac:dyDescent="0.25">
      <c r="A79" s="64" t="str">
        <f t="shared" si="8"/>
        <v/>
      </c>
      <c r="B79" s="64" t="str">
        <f t="shared" si="11"/>
        <v/>
      </c>
      <c r="C79" s="64" t="str">
        <f t="shared" si="12"/>
        <v/>
      </c>
      <c r="D79" s="65" t="e">
        <f>IF('2019'!#REF!="","",CONCATENATE('2019'!#REF!," ",'2019'!#REF!))</f>
        <v>#REF!</v>
      </c>
      <c r="E79" s="70"/>
      <c r="F79" s="67"/>
      <c r="AU79" s="63"/>
      <c r="AV79" s="63"/>
      <c r="AW79" s="63"/>
      <c r="AX79" s="63"/>
      <c r="AY79" s="63"/>
      <c r="AZ79" s="63"/>
      <c r="BA79" s="63"/>
      <c r="BB79" s="63"/>
    </row>
    <row r="80" spans="1:54" ht="13.5" thickBot="1" x14ac:dyDescent="0.25">
      <c r="D80" s="65" t="str">
        <f>IF('2019'!$A77="","",CONCATENATE('2019'!$B77," ",'2019'!$A77))</f>
        <v xml:space="preserve"> Adri van der Poel</v>
      </c>
      <c r="E80" s="70"/>
      <c r="F80" s="67"/>
      <c r="AK80" s="47" t="s">
        <v>142</v>
      </c>
    </row>
    <row r="81" spans="4:6" ht="13.5" thickBot="1" x14ac:dyDescent="0.25">
      <c r="D81" s="65" t="str">
        <f>IF('2019'!$A78="","",CONCATENATE('2019'!$B78," ",'2019'!$A78))</f>
        <v xml:space="preserve"> Rob v Broekhoven</v>
      </c>
      <c r="E81" s="70"/>
      <c r="F81" s="67"/>
    </row>
    <row r="82" spans="4:6" ht="13.5" thickBot="1" x14ac:dyDescent="0.25">
      <c r="D82" s="65" t="str">
        <f>IF('2019'!$A79="","",CONCATENATE('2019'!$B79," ",'2019'!$A79))</f>
        <v xml:space="preserve"> Tom Goveart</v>
      </c>
      <c r="E82" s="70"/>
      <c r="F82" s="67"/>
    </row>
    <row r="83" spans="4:6" ht="13.5" thickBot="1" x14ac:dyDescent="0.25">
      <c r="D83" s="65" t="str">
        <f>IF('2019'!$A80="","",CONCATENATE('2019'!$B80," ",'2019'!$A80))</f>
        <v xml:space="preserve"> Adri van der Poel</v>
      </c>
      <c r="E83" s="70"/>
      <c r="F83" s="67"/>
    </row>
    <row r="84" spans="4:6" x14ac:dyDescent="0.2">
      <c r="D84" s="65" t="str">
        <f>IF('2019'!$A81="","",CONCATENATE('2019'!$B81," ",'2019'!$A81))</f>
        <v xml:space="preserve"> kirsten Nuyens</v>
      </c>
    </row>
  </sheetData>
  <conditionalFormatting sqref="A78 A75:A76 A71:A72 A6:A69">
    <cfRule type="expression" dxfId="19" priority="31">
      <formula>IF(A6&lt;&gt;"",A6=MAX($A$6:$A$78))</formula>
    </cfRule>
  </conditionalFormatting>
  <conditionalFormatting sqref="B78 B74:B76 B71:B72 B6:B69">
    <cfRule type="expression" dxfId="18" priority="32">
      <formula>IF(B6&lt;&gt;"",B6=MAX($B$6:$B$78))</formula>
    </cfRule>
  </conditionalFormatting>
  <conditionalFormatting sqref="C78 C74:C76 C71:C72 C6:C69">
    <cfRule type="expression" dxfId="17" priority="33">
      <formula>IF(C6&lt;&gt;"",C6=MAX($C$6:$C$78))</formula>
    </cfRule>
  </conditionalFormatting>
  <conditionalFormatting sqref="A77">
    <cfRule type="expression" dxfId="16" priority="20">
      <formula>IF(A77&lt;&gt;"",A77=MAX($A$6:$A$78))</formula>
    </cfRule>
  </conditionalFormatting>
  <conditionalFormatting sqref="B77">
    <cfRule type="expression" dxfId="15" priority="21">
      <formula>IF(B77&lt;&gt;"",B77=MAX($B$6:$B$78))</formula>
    </cfRule>
  </conditionalFormatting>
  <conditionalFormatting sqref="C77">
    <cfRule type="expression" dxfId="14" priority="22">
      <formula>IF(C77&lt;&gt;"",C77=MAX($C$6:$C$78))</formula>
    </cfRule>
  </conditionalFormatting>
  <conditionalFormatting sqref="A79">
    <cfRule type="expression" dxfId="13" priority="17">
      <formula>IF(A79&lt;&gt;"",A79=MAX($A$6:$A$78))</formula>
    </cfRule>
  </conditionalFormatting>
  <conditionalFormatting sqref="B79">
    <cfRule type="expression" dxfId="12" priority="18">
      <formula>IF(B79&lt;&gt;"",B79=MAX($B$6:$B$78))</formula>
    </cfRule>
  </conditionalFormatting>
  <conditionalFormatting sqref="C79">
    <cfRule type="expression" dxfId="11" priority="19">
      <formula>IF(C79&lt;&gt;"",C79=MAX($C$6:$C$78))</formula>
    </cfRule>
  </conditionalFormatting>
  <conditionalFormatting sqref="A73">
    <cfRule type="expression" dxfId="10" priority="14">
      <formula>IF(A73&lt;&gt;"",A73=MAX($A$6:$A$78))</formula>
    </cfRule>
  </conditionalFormatting>
  <conditionalFormatting sqref="B73">
    <cfRule type="expression" dxfId="9" priority="15">
      <formula>IF(B73&lt;&gt;"",B73=MAX($B$6:$B$78))</formula>
    </cfRule>
  </conditionalFormatting>
  <conditionalFormatting sqref="C73">
    <cfRule type="expression" dxfId="8" priority="16">
      <formula>IF(C73&lt;&gt;"",C73=MAX($C$6:$C$78))</formula>
    </cfRule>
  </conditionalFormatting>
  <conditionalFormatting sqref="A74">
    <cfRule type="expression" dxfId="7" priority="13">
      <formula>IF(A74&lt;&gt;"",A74=MAX($A$6:$A$78))</formula>
    </cfRule>
  </conditionalFormatting>
  <conditionalFormatting sqref="A70">
    <cfRule type="expression" dxfId="6" priority="1">
      <formula>IF(A70&lt;&gt;"",A70=MAX($A$6:$A$78))</formula>
    </cfRule>
  </conditionalFormatting>
  <conditionalFormatting sqref="B70">
    <cfRule type="expression" dxfId="5" priority="2">
      <formula>IF(B70&lt;&gt;"",B70=MAX($B$6:$B$78))</formula>
    </cfRule>
  </conditionalFormatting>
  <conditionalFormatting sqref="C70">
    <cfRule type="expression" dxfId="4" priority="3">
      <formula>IF(C70&lt;&gt;"",C70=MAX($C$6:$C$78))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80"/>
  <sheetViews>
    <sheetView workbookViewId="0">
      <selection activeCell="A18" sqref="A18"/>
    </sheetView>
  </sheetViews>
  <sheetFormatPr defaultRowHeight="12.75" x14ac:dyDescent="0.2"/>
  <cols>
    <col min="1" max="1" width="16.5703125" bestFit="1" customWidth="1"/>
    <col min="2" max="2" width="9.85546875" bestFit="1" customWidth="1"/>
  </cols>
  <sheetData>
    <row r="3" spans="1:4" x14ac:dyDescent="0.2">
      <c r="A3" s="20" t="s">
        <v>11</v>
      </c>
      <c r="C3" s="20" t="s">
        <v>3</v>
      </c>
      <c r="D3" s="20" t="s">
        <v>12</v>
      </c>
    </row>
    <row r="5" spans="1:4" x14ac:dyDescent="0.2">
      <c r="A5" s="21" t="e">
        <f>IF('2019'!#REF!="","",'2019'!#REF!)</f>
        <v>#REF!</v>
      </c>
      <c r="B5" s="21" t="e">
        <f>IF('2019'!#REF!="","",'2019'!#REF!)</f>
        <v>#REF!</v>
      </c>
      <c r="C5" s="21" t="e">
        <f>'2019'!#REF!</f>
        <v>#REF!</v>
      </c>
      <c r="D5" s="22" t="e">
        <f>'2019'!#REF!</f>
        <v>#REF!</v>
      </c>
    </row>
    <row r="6" spans="1:4" x14ac:dyDescent="0.2">
      <c r="A6" s="21" t="e">
        <f>IF('2019'!#REF!="","",'2019'!#REF!)</f>
        <v>#REF!</v>
      </c>
      <c r="B6" s="21" t="e">
        <f>IF('2019'!#REF!="","",'2019'!#REF!)</f>
        <v>#REF!</v>
      </c>
      <c r="C6" s="21" t="e">
        <f>'2019'!#REF!</f>
        <v>#REF!</v>
      </c>
      <c r="D6" s="22" t="e">
        <f>'2019'!#REF!</f>
        <v>#REF!</v>
      </c>
    </row>
    <row r="7" spans="1:4" x14ac:dyDescent="0.2">
      <c r="A7" s="21" t="e">
        <f>IF('2019'!#REF!="","",'2019'!#REF!)</f>
        <v>#REF!</v>
      </c>
      <c r="B7" s="21" t="e">
        <f>IF('2019'!#REF!="","",'2019'!#REF!)</f>
        <v>#REF!</v>
      </c>
      <c r="C7" s="21" t="e">
        <f>'2019'!#REF!</f>
        <v>#REF!</v>
      </c>
      <c r="D7" s="22" t="e">
        <f>'2019'!#REF!</f>
        <v>#REF!</v>
      </c>
    </row>
    <row r="8" spans="1:4" x14ac:dyDescent="0.2">
      <c r="A8" s="21" t="e">
        <f>IF('2019'!#REF!="","",'2019'!#REF!)</f>
        <v>#REF!</v>
      </c>
      <c r="B8" s="21" t="e">
        <f>IF('2019'!#REF!="","",'2019'!#REF!)</f>
        <v>#REF!</v>
      </c>
      <c r="C8" s="21" t="e">
        <f>'2019'!#REF!</f>
        <v>#REF!</v>
      </c>
      <c r="D8" s="22" t="e">
        <f>'2019'!#REF!</f>
        <v>#REF!</v>
      </c>
    </row>
    <row r="9" spans="1:4" x14ac:dyDescent="0.2">
      <c r="A9" s="21" t="e">
        <f>IF('2019'!#REF!="","",'2019'!#REF!)</f>
        <v>#REF!</v>
      </c>
      <c r="B9" s="21" t="e">
        <f>IF('2019'!#REF!="","",'2019'!#REF!)</f>
        <v>#REF!</v>
      </c>
      <c r="C9" s="21" t="e">
        <f>'2019'!#REF!</f>
        <v>#REF!</v>
      </c>
      <c r="D9" s="22" t="e">
        <f>'2019'!#REF!</f>
        <v>#REF!</v>
      </c>
    </row>
    <row r="10" spans="1:4" x14ac:dyDescent="0.2">
      <c r="A10" s="21" t="str">
        <f>IF('2019'!A7="","",'2019'!A7)</f>
        <v>BEREK</v>
      </c>
      <c r="B10" s="21" t="str">
        <f>IF('2019'!B7="","",'2019'!B7)</f>
        <v>Bjorn</v>
      </c>
      <c r="C10" s="21">
        <f>'2019'!C7</f>
        <v>23</v>
      </c>
      <c r="D10" s="22">
        <f>'2019'!D7</f>
        <v>573</v>
      </c>
    </row>
    <row r="11" spans="1:4" x14ac:dyDescent="0.2">
      <c r="A11" s="21" t="str">
        <f>IF('2019'!A8="","",'2019'!A8)</f>
        <v>BOGAERT</v>
      </c>
      <c r="B11" s="21" t="str">
        <f>IF('2019'!B8="","",'2019'!B8)</f>
        <v>Ward</v>
      </c>
      <c r="C11" s="21">
        <f>'2019'!C8</f>
        <v>25</v>
      </c>
      <c r="D11" s="22">
        <f>'2019'!D8</f>
        <v>514</v>
      </c>
    </row>
    <row r="12" spans="1:4" x14ac:dyDescent="0.2">
      <c r="A12" s="21" t="str">
        <f>IF('2019'!A9="","",'2019'!A9)</f>
        <v>CLEIREN</v>
      </c>
      <c r="B12" s="21" t="str">
        <f>IF('2019'!B9="","",'2019'!B9)</f>
        <v>Bart</v>
      </c>
      <c r="C12" s="21">
        <f>'2019'!C9</f>
        <v>33</v>
      </c>
      <c r="D12" s="22">
        <f>'2019'!D9</f>
        <v>0</v>
      </c>
    </row>
    <row r="13" spans="1:4" x14ac:dyDescent="0.2">
      <c r="A13" s="21" t="e">
        <f>IF('2019'!#REF!="","",'2019'!#REF!)</f>
        <v>#REF!</v>
      </c>
      <c r="B13" s="21" t="e">
        <f>IF('2019'!#REF!="","",'2019'!#REF!)</f>
        <v>#REF!</v>
      </c>
      <c r="C13" s="21" t="e">
        <f>'2019'!#REF!</f>
        <v>#REF!</v>
      </c>
      <c r="D13" s="22" t="e">
        <f>'2019'!#REF!</f>
        <v>#REF!</v>
      </c>
    </row>
    <row r="14" spans="1:4" x14ac:dyDescent="0.2">
      <c r="A14" s="21" t="e">
        <f>IF('2019'!#REF!="","",'2019'!#REF!)</f>
        <v>#REF!</v>
      </c>
      <c r="B14" s="21" t="e">
        <f>IF('2019'!#REF!="","",'2019'!#REF!)</f>
        <v>#REF!</v>
      </c>
      <c r="C14" s="21" t="e">
        <f>'2019'!#REF!</f>
        <v>#REF!</v>
      </c>
      <c r="D14" s="22" t="e">
        <f>'2019'!#REF!</f>
        <v>#REF!</v>
      </c>
    </row>
    <row r="15" spans="1:4" x14ac:dyDescent="0.2">
      <c r="A15" s="21" t="e">
        <f>IF('2019'!#REF!="","",'2019'!#REF!)</f>
        <v>#REF!</v>
      </c>
      <c r="B15" s="21" t="e">
        <f>IF('2019'!#REF!="","",'2019'!#REF!)</f>
        <v>#REF!</v>
      </c>
      <c r="C15" s="21" t="e">
        <f>'2019'!#REF!</f>
        <v>#REF!</v>
      </c>
      <c r="D15" s="22" t="e">
        <f>'2019'!#REF!</f>
        <v>#REF!</v>
      </c>
    </row>
    <row r="16" spans="1:4" x14ac:dyDescent="0.2">
      <c r="A16" s="21" t="str">
        <f>IF('2019'!A10="","",'2019'!A10)</f>
        <v>DE KEULENAAR</v>
      </c>
      <c r="B16" s="21" t="str">
        <f>IF('2019'!B10="","",'2019'!B10)</f>
        <v>Reno</v>
      </c>
      <c r="C16" s="21">
        <f>'2019'!C10</f>
        <v>33</v>
      </c>
      <c r="D16" s="22">
        <f>'2019'!D10</f>
        <v>0</v>
      </c>
    </row>
    <row r="17" spans="1:4" x14ac:dyDescent="0.2">
      <c r="A17" s="21" t="str">
        <f>IF('2019'!A11="","",'2019'!A11)</f>
        <v>CLAESSENS</v>
      </c>
      <c r="B17" s="21" t="str">
        <f>IF('2019'!B11="","",'2019'!B11)</f>
        <v>Dirk</v>
      </c>
      <c r="C17" s="21">
        <f>'2019'!C11</f>
        <v>5</v>
      </c>
      <c r="D17" s="22">
        <f>'2019'!D11</f>
        <v>1742</v>
      </c>
    </row>
    <row r="18" spans="1:4" x14ac:dyDescent="0.2">
      <c r="A18" s="21" t="e">
        <f>IF('2019'!#REF!="","",'2019'!#REF!)</f>
        <v>#REF!</v>
      </c>
      <c r="B18" s="21" t="e">
        <f>IF('2019'!#REF!="","",'2019'!#REF!)</f>
        <v>#REF!</v>
      </c>
      <c r="C18" s="21" t="e">
        <f>'2019'!#REF!</f>
        <v>#REF!</v>
      </c>
      <c r="D18" s="22" t="e">
        <f>'2019'!#REF!</f>
        <v>#REF!</v>
      </c>
    </row>
    <row r="19" spans="1:4" x14ac:dyDescent="0.2">
      <c r="A19" s="21" t="e">
        <f>IF('2019'!#REF!="","",'2019'!#REF!)</f>
        <v>#REF!</v>
      </c>
      <c r="B19" s="21" t="e">
        <f>IF('2019'!#REF!="","",'2019'!#REF!)</f>
        <v>#REF!</v>
      </c>
      <c r="C19" s="21" t="e">
        <f>'2019'!#REF!</f>
        <v>#REF!</v>
      </c>
      <c r="D19" s="22" t="e">
        <f>'2019'!#REF!</f>
        <v>#REF!</v>
      </c>
    </row>
    <row r="20" spans="1:4" x14ac:dyDescent="0.2">
      <c r="A20" s="21" t="e">
        <f>IF('2019'!#REF!="","",'2019'!#REF!)</f>
        <v>#REF!</v>
      </c>
      <c r="B20" s="21" t="e">
        <f>IF('2019'!#REF!="","",'2019'!#REF!)</f>
        <v>#REF!</v>
      </c>
      <c r="C20" s="21" t="e">
        <f>'2019'!#REF!</f>
        <v>#REF!</v>
      </c>
      <c r="D20" s="22" t="e">
        <f>'2019'!#REF!</f>
        <v>#REF!</v>
      </c>
    </row>
    <row r="21" spans="1:4" x14ac:dyDescent="0.2">
      <c r="A21" s="21" t="e">
        <f>IF('2019'!#REF!="","",'2019'!#REF!)</f>
        <v>#REF!</v>
      </c>
      <c r="B21" s="21" t="e">
        <f>IF('2019'!#REF!="","",'2019'!#REF!)</f>
        <v>#REF!</v>
      </c>
      <c r="C21" s="21" t="e">
        <f>'2019'!#REF!</f>
        <v>#REF!</v>
      </c>
      <c r="D21" s="22" t="e">
        <f>'2019'!#REF!</f>
        <v>#REF!</v>
      </c>
    </row>
    <row r="22" spans="1:4" x14ac:dyDescent="0.2">
      <c r="A22" s="21" t="e">
        <f>IF('2019'!#REF!="","",'2019'!#REF!)</f>
        <v>#REF!</v>
      </c>
      <c r="B22" s="21" t="e">
        <f>IF('2019'!#REF!="","",'2019'!#REF!)</f>
        <v>#REF!</v>
      </c>
      <c r="C22" s="21" t="e">
        <f>'2019'!#REF!</f>
        <v>#REF!</v>
      </c>
      <c r="D22" s="22" t="e">
        <f>'2019'!#REF!</f>
        <v>#REF!</v>
      </c>
    </row>
    <row r="23" spans="1:4" x14ac:dyDescent="0.2">
      <c r="A23" s="21" t="str">
        <f>IF('2019'!A13="","",'2019'!A13)</f>
        <v>DE RIJK</v>
      </c>
      <c r="B23" s="21" t="str">
        <f>IF('2019'!B13="","",'2019'!B13)</f>
        <v>Siem</v>
      </c>
      <c r="C23" s="21">
        <f>'2019'!C13</f>
        <v>17</v>
      </c>
      <c r="D23" s="22">
        <f>'2019'!D13</f>
        <v>638</v>
      </c>
    </row>
    <row r="24" spans="1:4" x14ac:dyDescent="0.2">
      <c r="A24" s="21" t="str">
        <f>IF('2019'!A14="","",'2019'!A14)</f>
        <v>DE SCHUTTER</v>
      </c>
      <c r="B24" s="21" t="str">
        <f>IF('2019'!B14="","",'2019'!B14)</f>
        <v>Jef</v>
      </c>
      <c r="C24" s="21">
        <f>'2019'!C14</f>
        <v>7</v>
      </c>
      <c r="D24" s="22">
        <f>'2019'!D14</f>
        <v>1713</v>
      </c>
    </row>
    <row r="25" spans="1:4" x14ac:dyDescent="0.2">
      <c r="A25" s="21" t="str">
        <f>IF('2019'!A16="","",'2019'!A16)</f>
        <v>DHAEYERE</v>
      </c>
      <c r="B25" s="21" t="str">
        <f>IF('2019'!B16="","",'2019'!B16)</f>
        <v>Mick</v>
      </c>
      <c r="C25" s="21">
        <f>'2019'!C16</f>
        <v>13</v>
      </c>
      <c r="D25" s="22">
        <f>'2019'!D16</f>
        <v>1031</v>
      </c>
    </row>
    <row r="26" spans="1:4" x14ac:dyDescent="0.2">
      <c r="A26" s="21" t="str">
        <f>IF('2019'!A17="","",'2019'!A17)</f>
        <v>DINGEMANS</v>
      </c>
      <c r="B26" s="21" t="str">
        <f>IF('2019'!B17="","",'2019'!B17)</f>
        <v>Marc</v>
      </c>
      <c r="C26" s="21">
        <f>'2019'!C17</f>
        <v>2</v>
      </c>
      <c r="D26" s="22">
        <f>'2019'!D17</f>
        <v>2544</v>
      </c>
    </row>
    <row r="27" spans="1:4" x14ac:dyDescent="0.2">
      <c r="A27" s="21" t="str">
        <f>IF('2019'!A18="","",'2019'!A18)</f>
        <v>GHEYLE</v>
      </c>
      <c r="B27" s="21" t="str">
        <f>IF('2019'!B18="","",'2019'!B18)</f>
        <v>Roel</v>
      </c>
      <c r="C27" s="21">
        <f>'2019'!C18</f>
        <v>33</v>
      </c>
      <c r="D27" s="22">
        <f>'2019'!D18</f>
        <v>0</v>
      </c>
    </row>
    <row r="28" spans="1:4" x14ac:dyDescent="0.2">
      <c r="A28" s="21" t="e">
        <f>IF('2019'!#REF!="","",'2019'!#REF!)</f>
        <v>#REF!</v>
      </c>
      <c r="B28" s="21" t="e">
        <f>IF('2019'!#REF!="","",'2019'!#REF!)</f>
        <v>#REF!</v>
      </c>
      <c r="C28" s="21" t="e">
        <f>'2019'!#REF!</f>
        <v>#REF!</v>
      </c>
      <c r="D28" s="22" t="e">
        <f>'2019'!#REF!</f>
        <v>#REF!</v>
      </c>
    </row>
    <row r="29" spans="1:4" x14ac:dyDescent="0.2">
      <c r="A29" s="21" t="str">
        <f>IF('2019'!A19="","",'2019'!A19)</f>
        <v>FRANCKEN</v>
      </c>
      <c r="B29" s="21" t="str">
        <f>IF('2019'!B19="","",'2019'!B19)</f>
        <v>Frank</v>
      </c>
      <c r="C29" s="21">
        <f>'2019'!C19</f>
        <v>1</v>
      </c>
      <c r="D29" s="22">
        <f>'2019'!D19</f>
        <v>2552</v>
      </c>
    </row>
    <row r="30" spans="1:4" x14ac:dyDescent="0.2">
      <c r="A30" s="21" t="str">
        <f>IF('2019'!A20="","",'2019'!A20)</f>
        <v>FRANKEN</v>
      </c>
      <c r="B30" s="21" t="str">
        <f>IF('2019'!B20="","",'2019'!B20)</f>
        <v>David</v>
      </c>
      <c r="C30" s="21">
        <f>'2019'!C20</f>
        <v>39</v>
      </c>
      <c r="D30" s="22">
        <f>'2019'!D20</f>
        <v>0</v>
      </c>
    </row>
    <row r="31" spans="1:4" x14ac:dyDescent="0.2">
      <c r="A31" s="21" t="str">
        <f>IF('2019'!A21="","",'2019'!A21)</f>
        <v>FRED</v>
      </c>
      <c r="B31" s="21" t="str">
        <f>IF('2019'!B21="","",'2019'!B21)</f>
        <v>Jens</v>
      </c>
      <c r="C31" s="21">
        <f>'2019'!C21</f>
        <v>39</v>
      </c>
      <c r="D31" s="22">
        <f>'2019'!D21</f>
        <v>0</v>
      </c>
    </row>
    <row r="32" spans="1:4" x14ac:dyDescent="0.2">
      <c r="A32" s="21" t="str">
        <f>IF('2019'!A22="","",'2019'!A22)</f>
        <v>GEERTS</v>
      </c>
      <c r="B32" s="21" t="str">
        <f>IF('2019'!B22="","",'2019'!B22)</f>
        <v>Tony</v>
      </c>
      <c r="C32" s="21">
        <f>'2019'!C22</f>
        <v>3</v>
      </c>
      <c r="D32" s="22">
        <f>'2019'!D22</f>
        <v>2047</v>
      </c>
    </row>
    <row r="33" spans="1:4" x14ac:dyDescent="0.2">
      <c r="A33" s="21" t="e">
        <f>IF('2019'!#REF!="","",'2019'!#REF!)</f>
        <v>#REF!</v>
      </c>
      <c r="B33" s="21" t="e">
        <f>IF('2019'!#REF!="","",'2019'!#REF!)</f>
        <v>#REF!</v>
      </c>
      <c r="C33" s="21" t="e">
        <f>'2019'!#REF!</f>
        <v>#REF!</v>
      </c>
      <c r="D33" s="22" t="e">
        <f>'2019'!#REF!</f>
        <v>#REF!</v>
      </c>
    </row>
    <row r="34" spans="1:4" x14ac:dyDescent="0.2">
      <c r="A34" s="21" t="e">
        <f>IF('2019'!#REF!="","",'2019'!#REF!)</f>
        <v>#REF!</v>
      </c>
      <c r="B34" s="21" t="e">
        <f>IF('2019'!#REF!="","",'2019'!#REF!)</f>
        <v>#REF!</v>
      </c>
      <c r="C34" s="21" t="e">
        <f>'2019'!#REF!</f>
        <v>#REF!</v>
      </c>
      <c r="D34" s="22" t="e">
        <f>'2019'!#REF!</f>
        <v>#REF!</v>
      </c>
    </row>
    <row r="35" spans="1:4" x14ac:dyDescent="0.2">
      <c r="A35" s="21" t="e">
        <f>IF('2019'!#REF!="","",'2019'!#REF!)</f>
        <v>#REF!</v>
      </c>
      <c r="B35" s="21" t="e">
        <f>IF('2019'!#REF!="","",'2019'!#REF!)</f>
        <v>#REF!</v>
      </c>
      <c r="C35" s="21" t="e">
        <f>'2019'!#REF!</f>
        <v>#REF!</v>
      </c>
      <c r="D35" s="22" t="e">
        <f>'2019'!#REF!</f>
        <v>#REF!</v>
      </c>
    </row>
    <row r="36" spans="1:4" x14ac:dyDescent="0.2">
      <c r="A36" s="21" t="e">
        <f>IF('2019'!#REF!="","",'2019'!#REF!)</f>
        <v>#REF!</v>
      </c>
      <c r="B36" s="21" t="e">
        <f>IF('2019'!#REF!="","",'2019'!#REF!)</f>
        <v>#REF!</v>
      </c>
      <c r="C36" s="21" t="e">
        <f>'2019'!#REF!</f>
        <v>#REF!</v>
      </c>
      <c r="D36" s="22" t="e">
        <f>'2019'!#REF!</f>
        <v>#REF!</v>
      </c>
    </row>
    <row r="37" spans="1:4" x14ac:dyDescent="0.2">
      <c r="A37" s="21" t="str">
        <f>IF('2019'!A23="","",'2019'!A23)</f>
        <v>GORIS</v>
      </c>
      <c r="B37" s="21" t="str">
        <f>IF('2019'!B23="","",'2019'!B23)</f>
        <v>Edwin</v>
      </c>
      <c r="C37" s="21">
        <f>'2019'!C23</f>
        <v>39</v>
      </c>
      <c r="D37" s="22">
        <f>'2019'!D23</f>
        <v>0</v>
      </c>
    </row>
    <row r="38" spans="1:4" x14ac:dyDescent="0.2">
      <c r="A38" s="21" t="e">
        <f>IF('2019'!#REF!="","",'2019'!#REF!)</f>
        <v>#REF!</v>
      </c>
      <c r="B38" s="21" t="e">
        <f>IF('2019'!#REF!="","",'2019'!#REF!)</f>
        <v>#REF!</v>
      </c>
      <c r="C38" s="21" t="e">
        <f>'2019'!#REF!</f>
        <v>#REF!</v>
      </c>
      <c r="D38" s="22" t="e">
        <f>'2019'!#REF!</f>
        <v>#REF!</v>
      </c>
    </row>
    <row r="39" spans="1:4" x14ac:dyDescent="0.2">
      <c r="A39" s="21" t="e">
        <f>IF('2019'!#REF!="","",'2019'!#REF!)</f>
        <v>#REF!</v>
      </c>
      <c r="B39" s="21" t="e">
        <f>IF('2019'!#REF!="","",'2019'!#REF!)</f>
        <v>#REF!</v>
      </c>
      <c r="C39" s="21" t="e">
        <f>'2019'!#REF!</f>
        <v>#REF!</v>
      </c>
      <c r="D39" s="22" t="e">
        <f>'2019'!#REF!</f>
        <v>#REF!</v>
      </c>
    </row>
    <row r="40" spans="1:4" x14ac:dyDescent="0.2">
      <c r="A40" s="21" t="str">
        <f>IF('2019'!A24="","",'2019'!A24)</f>
        <v>GOVAERTS</v>
      </c>
      <c r="B40" s="21" t="str">
        <f>IF('2019'!B24="","",'2019'!B24)</f>
        <v>Jef</v>
      </c>
      <c r="C40" s="21">
        <f>'2019'!C24</f>
        <v>35</v>
      </c>
      <c r="D40" s="22">
        <f>'2019'!D24</f>
        <v>100</v>
      </c>
    </row>
    <row r="41" spans="1:4" x14ac:dyDescent="0.2">
      <c r="A41" s="21" t="str">
        <f>IF('2019'!A25="","",'2019'!A25)</f>
        <v>GUNS</v>
      </c>
      <c r="B41" s="21" t="str">
        <f>IF('2019'!B25="","",'2019'!B25)</f>
        <v>Marc</v>
      </c>
      <c r="C41" s="21">
        <f>'2019'!C25</f>
        <v>11</v>
      </c>
      <c r="D41" s="22">
        <f>'2019'!D25</f>
        <v>1387</v>
      </c>
    </row>
    <row r="42" spans="1:4" x14ac:dyDescent="0.2">
      <c r="A42" s="21" t="str">
        <f>IF('2019'!A26="","",'2019'!A26)</f>
        <v>GUNS</v>
      </c>
      <c r="B42" s="21" t="str">
        <f>IF('2019'!B26="","",'2019'!B26)</f>
        <v>Serge</v>
      </c>
      <c r="C42" s="21">
        <f>'2019'!C26</f>
        <v>8</v>
      </c>
      <c r="D42" s="22">
        <f>'2019'!D26</f>
        <v>1564</v>
      </c>
    </row>
    <row r="43" spans="1:4" x14ac:dyDescent="0.2">
      <c r="A43" s="21" t="str">
        <f>IF('2019'!A27="","",'2019'!A27)</f>
        <v>HENDRICKS</v>
      </c>
      <c r="B43" s="21" t="str">
        <f>IF('2019'!B27="","",'2019'!B27)</f>
        <v>Koen</v>
      </c>
      <c r="C43" s="21">
        <f>'2019'!C27</f>
        <v>31</v>
      </c>
      <c r="D43" s="22">
        <f>'2019'!D27</f>
        <v>126</v>
      </c>
    </row>
    <row r="44" spans="1:4" x14ac:dyDescent="0.2">
      <c r="A44" s="21" t="str">
        <f>IF('2019'!A28="","",'2019'!A28)</f>
        <v>JANSSEN JAN</v>
      </c>
      <c r="B44" s="21" t="str">
        <f>IF('2019'!B28="","",'2019'!B28)</f>
        <v>JUNIOR</v>
      </c>
      <c r="C44" s="21">
        <f>'2019'!C28</f>
        <v>16</v>
      </c>
      <c r="D44" s="22">
        <f>'2019'!D28</f>
        <v>876</v>
      </c>
    </row>
    <row r="45" spans="1:4" x14ac:dyDescent="0.2">
      <c r="A45" s="21" t="e">
        <f>IF('2019'!#REF!="","",'2019'!#REF!)</f>
        <v>#REF!</v>
      </c>
      <c r="B45" s="21" t="e">
        <f>IF('2019'!#REF!="","",'2019'!#REF!)</f>
        <v>#REF!</v>
      </c>
      <c r="C45" s="21" t="e">
        <f>'2019'!#REF!</f>
        <v>#REF!</v>
      </c>
      <c r="D45" s="22" t="e">
        <f>'2019'!#REF!</f>
        <v>#REF!</v>
      </c>
    </row>
    <row r="46" spans="1:4" x14ac:dyDescent="0.2">
      <c r="A46" s="21" t="e">
        <f>IF('2019'!#REF!="","",'2019'!#REF!)</f>
        <v>#REF!</v>
      </c>
      <c r="B46" s="21" t="e">
        <f>IF('2019'!#REF!="","",'2019'!#REF!)</f>
        <v>#REF!</v>
      </c>
      <c r="C46" s="21" t="e">
        <f>'2019'!#REF!</f>
        <v>#REF!</v>
      </c>
      <c r="D46" s="22" t="e">
        <f>'2019'!#REF!</f>
        <v>#REF!</v>
      </c>
    </row>
    <row r="47" spans="1:4" x14ac:dyDescent="0.2">
      <c r="A47" s="21" t="str">
        <f>IF('2019'!A29="","",'2019'!A29)</f>
        <v>JANSSENS</v>
      </c>
      <c r="B47" s="21" t="str">
        <f>IF('2019'!B29="","",'2019'!B29)</f>
        <v>Raf</v>
      </c>
      <c r="C47" s="21">
        <f>'2019'!C29</f>
        <v>21</v>
      </c>
      <c r="D47" s="22">
        <f>'2019'!D29</f>
        <v>602</v>
      </c>
    </row>
    <row r="48" spans="1:4" x14ac:dyDescent="0.2">
      <c r="A48" s="21" t="e">
        <f>IF('2019'!#REF!="","",'2019'!#REF!)</f>
        <v>#REF!</v>
      </c>
      <c r="B48" s="21" t="e">
        <f>IF('2019'!#REF!="","",'2019'!#REF!)</f>
        <v>#REF!</v>
      </c>
      <c r="C48" s="21" t="e">
        <f>'2019'!#REF!</f>
        <v>#REF!</v>
      </c>
      <c r="D48" s="22" t="e">
        <f>'2019'!#REF!</f>
        <v>#REF!</v>
      </c>
    </row>
    <row r="49" spans="1:4" x14ac:dyDescent="0.2">
      <c r="A49" s="21" t="str">
        <f>IF('2019'!A31="","",'2019'!A31)</f>
        <v>MEEKERS</v>
      </c>
      <c r="B49" s="21" t="str">
        <f>IF('2019'!B31="","",'2019'!B31)</f>
        <v>Ferre</v>
      </c>
      <c r="C49" s="21">
        <f>'2019'!C31</f>
        <v>39</v>
      </c>
      <c r="D49" s="22">
        <f>'2019'!D31</f>
        <v>0</v>
      </c>
    </row>
    <row r="50" spans="1:4" x14ac:dyDescent="0.2">
      <c r="A50" s="21" t="str">
        <f>IF('2019'!A32="","",'2019'!A32)</f>
        <v>MEEUWSEN</v>
      </c>
      <c r="B50" s="21" t="str">
        <f>IF('2019'!B32="","",'2019'!B32)</f>
        <v>Thomas</v>
      </c>
      <c r="C50" s="21">
        <f>'2019'!C32</f>
        <v>32</v>
      </c>
      <c r="D50" s="22">
        <f>'2019'!D32</f>
        <v>180</v>
      </c>
    </row>
    <row r="51" spans="1:4" x14ac:dyDescent="0.2">
      <c r="A51" s="21" t="e">
        <f>IF('2019'!#REF!="","",'2019'!#REF!)</f>
        <v>#REF!</v>
      </c>
      <c r="B51" s="21" t="e">
        <f>IF('2019'!#REF!="","",'2019'!#REF!)</f>
        <v>#REF!</v>
      </c>
      <c r="C51" s="21" t="e">
        <f>'2019'!#REF!</f>
        <v>#REF!</v>
      </c>
      <c r="D51" s="22" t="e">
        <f>'2019'!#REF!</f>
        <v>#REF!</v>
      </c>
    </row>
    <row r="52" spans="1:4" x14ac:dyDescent="0.2">
      <c r="A52" s="21" t="str">
        <f>IF('2019'!A33="","",'2019'!A33)</f>
        <v>MERCY</v>
      </c>
      <c r="B52" s="21" t="str">
        <f>IF('2019'!B33="","",'2019'!B33)</f>
        <v>Robin</v>
      </c>
      <c r="C52" s="21">
        <f>'2019'!C33</f>
        <v>39</v>
      </c>
      <c r="D52" s="22">
        <f>'2019'!D33</f>
        <v>0</v>
      </c>
    </row>
    <row r="53" spans="1:4" x14ac:dyDescent="0.2">
      <c r="A53" s="21" t="str">
        <f>IF('2019'!A34="","",'2019'!A34)</f>
        <v>MERCY</v>
      </c>
      <c r="B53" s="21" t="str">
        <f>IF('2019'!B34="","",'2019'!B34)</f>
        <v>Luc</v>
      </c>
      <c r="C53" s="21">
        <f>'2019'!C34</f>
        <v>39</v>
      </c>
      <c r="D53" s="22">
        <f>'2019'!D34</f>
        <v>0</v>
      </c>
    </row>
    <row r="54" spans="1:4" x14ac:dyDescent="0.2">
      <c r="A54" s="21" t="str">
        <f>IF('2019'!A35="","",'2019'!A35)</f>
        <v>MERCY</v>
      </c>
      <c r="B54" s="21" t="str">
        <f>IF('2019'!B35="","",'2019'!B35)</f>
        <v>Quinten</v>
      </c>
      <c r="C54" s="21">
        <f>'2019'!C35</f>
        <v>39</v>
      </c>
      <c r="D54" s="22">
        <f>'2019'!D35</f>
        <v>0</v>
      </c>
    </row>
    <row r="55" spans="1:4" x14ac:dyDescent="0.2">
      <c r="A55" s="21" t="str">
        <f>IF('2019'!A36="","",'2019'!A36)</f>
        <v>MICHIELSEN</v>
      </c>
      <c r="B55" s="21" t="str">
        <f>IF('2019'!B36="","",'2019'!B36)</f>
        <v>Ronald</v>
      </c>
      <c r="C55" s="21">
        <f>'2019'!C36</f>
        <v>39</v>
      </c>
      <c r="D55" s="22">
        <f>'2019'!D36</f>
        <v>0</v>
      </c>
    </row>
    <row r="56" spans="1:4" x14ac:dyDescent="0.2">
      <c r="A56" s="21" t="str">
        <f>IF('2019'!A37="","",'2019'!A37)</f>
        <v>MICHIELSEN</v>
      </c>
      <c r="B56" s="21" t="str">
        <f>IF('2019'!B37="","",'2019'!B37)</f>
        <v>Tim</v>
      </c>
      <c r="C56" s="21">
        <f>'2019'!C37</f>
        <v>39</v>
      </c>
      <c r="D56" s="22">
        <f>'2019'!D37</f>
        <v>0</v>
      </c>
    </row>
    <row r="57" spans="1:4" x14ac:dyDescent="0.2">
      <c r="A57" s="21" t="str">
        <f>IF('2019'!A38="","",'2019'!A38)</f>
        <v>REGEMORTEL</v>
      </c>
      <c r="B57" s="21" t="str">
        <f>IF('2019'!B38="","",'2019'!B38)</f>
        <v>Jef</v>
      </c>
      <c r="C57" s="21">
        <f>'2019'!C38</f>
        <v>26</v>
      </c>
      <c r="D57" s="22">
        <f>'2019'!D38</f>
        <v>196</v>
      </c>
    </row>
    <row r="58" spans="1:4" x14ac:dyDescent="0.2">
      <c r="A58" s="21" t="e">
        <f>IF('2019'!#REF!="","",'2019'!#REF!)</f>
        <v>#REF!</v>
      </c>
      <c r="B58" s="21" t="e">
        <f>IF('2019'!#REF!="","",'2019'!#REF!)</f>
        <v>#REF!</v>
      </c>
      <c r="C58" s="21" t="e">
        <f>'2019'!#REF!</f>
        <v>#REF!</v>
      </c>
      <c r="D58" s="22" t="e">
        <f>'2019'!#REF!</f>
        <v>#REF!</v>
      </c>
    </row>
    <row r="59" spans="1:4" x14ac:dyDescent="0.2">
      <c r="A59" s="21" t="str">
        <f>IF('2019'!A39="","",'2019'!A39)</f>
        <v>ROBYN</v>
      </c>
      <c r="B59" s="21" t="str">
        <f>IF('2019'!B39="","",'2019'!B39)</f>
        <v>Sven</v>
      </c>
      <c r="C59" s="21">
        <f>'2019'!C39</f>
        <v>14</v>
      </c>
      <c r="D59" s="22">
        <f>'2019'!D39</f>
        <v>1133</v>
      </c>
    </row>
    <row r="60" spans="1:4" x14ac:dyDescent="0.2">
      <c r="A60" s="21" t="e">
        <f>IF('2019'!#REF!="","",'2019'!#REF!)</f>
        <v>#REF!</v>
      </c>
      <c r="B60" s="21" t="e">
        <f>IF('2019'!#REF!="","",'2019'!#REF!)</f>
        <v>#REF!</v>
      </c>
      <c r="C60" s="21" t="e">
        <f>'2019'!#REF!</f>
        <v>#REF!</v>
      </c>
      <c r="D60" s="22" t="e">
        <f>'2019'!#REF!</f>
        <v>#REF!</v>
      </c>
    </row>
    <row r="61" spans="1:4" x14ac:dyDescent="0.2">
      <c r="A61" s="21" t="str">
        <f>IF('2019'!A40="","",'2019'!A40)</f>
        <v>ROOIJMANS</v>
      </c>
      <c r="B61" s="21" t="str">
        <f>IF('2019'!B40="","",'2019'!B40)</f>
        <v>Ad</v>
      </c>
      <c r="C61" s="21">
        <f>'2019'!C40</f>
        <v>37</v>
      </c>
      <c r="D61" s="22">
        <f>'2019'!D40</f>
        <v>93</v>
      </c>
    </row>
    <row r="62" spans="1:4" x14ac:dyDescent="0.2">
      <c r="A62" s="21" t="str">
        <f>IF('2019'!A41="","",'2019'!A41)</f>
        <v>SCHITTECAT</v>
      </c>
      <c r="B62" s="21" t="str">
        <f>IF('2019'!B41="","",'2019'!B41)</f>
        <v>Bruno</v>
      </c>
      <c r="C62" s="21">
        <f>'2019'!C41</f>
        <v>39</v>
      </c>
      <c r="D62" s="22">
        <f>'2019'!D41</f>
        <v>0</v>
      </c>
    </row>
    <row r="63" spans="1:4" x14ac:dyDescent="0.2">
      <c r="A63" s="21" t="e">
        <f>IF('2019'!#REF!="","",'2019'!#REF!)</f>
        <v>#REF!</v>
      </c>
      <c r="B63" s="21" t="e">
        <f>IF('2019'!#REF!="","",'2019'!#REF!)</f>
        <v>#REF!</v>
      </c>
      <c r="C63" s="21" t="e">
        <f>'2019'!#REF!</f>
        <v>#REF!</v>
      </c>
      <c r="D63" s="22" t="e">
        <f>'2019'!#REF!</f>
        <v>#REF!</v>
      </c>
    </row>
    <row r="64" spans="1:4" x14ac:dyDescent="0.2">
      <c r="A64" s="21" t="e">
        <f>IF('2019'!#REF!="","",'2019'!#REF!)</f>
        <v>#REF!</v>
      </c>
      <c r="B64" s="21" t="e">
        <f>IF('2019'!#REF!="","",'2019'!#REF!)</f>
        <v>#REF!</v>
      </c>
      <c r="C64" s="21" t="e">
        <f>'2019'!#REF!</f>
        <v>#REF!</v>
      </c>
      <c r="D64" s="22" t="e">
        <f>'2019'!#REF!</f>
        <v>#REF!</v>
      </c>
    </row>
    <row r="65" spans="1:4" x14ac:dyDescent="0.2">
      <c r="A65" s="21" t="str">
        <f>IF('2019'!A42="","",'2019'!A42)</f>
        <v>SCHROYEN</v>
      </c>
      <c r="B65" s="21" t="str">
        <f>IF('2019'!B42="","",'2019'!B42)</f>
        <v>Lieven</v>
      </c>
      <c r="C65" s="21">
        <f>'2019'!C42</f>
        <v>17</v>
      </c>
      <c r="D65" s="22">
        <f>'2019'!D42</f>
        <v>868</v>
      </c>
    </row>
    <row r="66" spans="1:4" x14ac:dyDescent="0.2">
      <c r="A66" s="21" t="str">
        <f>IF('2019'!A43="","",'2019'!A43)</f>
        <v>SCHROYEN</v>
      </c>
      <c r="B66" s="21" t="str">
        <f>IF('2019'!B43="","",'2019'!B43)</f>
        <v>Jeroen</v>
      </c>
      <c r="C66" s="21">
        <f>'2019'!C43</f>
        <v>18</v>
      </c>
      <c r="D66" s="22">
        <f>'2019'!D43</f>
        <v>813</v>
      </c>
    </row>
    <row r="67" spans="1:4" x14ac:dyDescent="0.2">
      <c r="A67" s="21" t="e">
        <f>IF('2019'!#REF!="","",'2019'!#REF!)</f>
        <v>#REF!</v>
      </c>
      <c r="B67" s="21" t="e">
        <f>IF('2019'!#REF!="","",'2019'!#REF!)</f>
        <v>#REF!</v>
      </c>
      <c r="C67" s="21" t="e">
        <f>'2019'!#REF!</f>
        <v>#REF!</v>
      </c>
      <c r="D67" s="22" t="e">
        <f>'2019'!#REF!</f>
        <v>#REF!</v>
      </c>
    </row>
    <row r="68" spans="1:4" x14ac:dyDescent="0.2">
      <c r="A68" s="21" t="str">
        <f>IF('2019'!A44="","",'2019'!A44)</f>
        <v>SEPTEMBER</v>
      </c>
      <c r="B68" s="21" t="str">
        <f>IF('2019'!B44="","",'2019'!B44)</f>
        <v>Thierry</v>
      </c>
      <c r="C68" s="21">
        <f>'2019'!C44</f>
        <v>38</v>
      </c>
      <c r="D68" s="22">
        <f>'2019'!D44</f>
        <v>80</v>
      </c>
    </row>
    <row r="69" spans="1:4" x14ac:dyDescent="0.2">
      <c r="A69" s="21" t="str">
        <f>IF('2019'!A46="","",'2019'!A46)</f>
        <v>STIJLEMAN</v>
      </c>
      <c r="B69" s="21" t="str">
        <f>IF('2019'!B46="","",'2019'!B46)</f>
        <v>Ronny</v>
      </c>
      <c r="C69" s="21">
        <f>'2019'!C46</f>
        <v>4</v>
      </c>
      <c r="D69" s="22">
        <f>'2019'!D46</f>
        <v>1812</v>
      </c>
    </row>
    <row r="70" spans="1:4" x14ac:dyDescent="0.2">
      <c r="A70" s="21" t="str">
        <f>IF('2019'!A47="","",'2019'!A47)</f>
        <v>STIJLEMAN</v>
      </c>
      <c r="B70" s="21" t="str">
        <f>IF('2019'!B47="","",'2019'!B47)</f>
        <v>Marc</v>
      </c>
      <c r="C70" s="21">
        <f>'2019'!C47</f>
        <v>39</v>
      </c>
      <c r="D70" s="22">
        <f>'2019'!D47</f>
        <v>0</v>
      </c>
    </row>
    <row r="71" spans="1:4" x14ac:dyDescent="0.2">
      <c r="A71" s="21" t="str">
        <f>IF('2019'!A48="","",'2019'!A48)</f>
        <v>THEUNS</v>
      </c>
      <c r="B71" s="21" t="str">
        <f>IF('2019'!B48="","",'2019'!B48)</f>
        <v>Philip</v>
      </c>
      <c r="C71" s="21">
        <f>'2019'!C48</f>
        <v>39</v>
      </c>
      <c r="D71" s="22">
        <f>'2019'!D48</f>
        <v>0</v>
      </c>
    </row>
    <row r="72" spans="1:4" x14ac:dyDescent="0.2">
      <c r="A72" s="21" t="str">
        <f>IF('2019'!A50="","",'2019'!A50)</f>
        <v>VAN DE WOUWER</v>
      </c>
      <c r="B72" s="21" t="str">
        <f>IF('2019'!B50="","",'2019'!B50)</f>
        <v>Bert</v>
      </c>
      <c r="C72" s="21">
        <f>'2019'!C50</f>
        <v>19</v>
      </c>
      <c r="D72" s="22">
        <f>'2019'!D50</f>
        <v>683</v>
      </c>
    </row>
    <row r="73" spans="1:4" x14ac:dyDescent="0.2">
      <c r="A73" s="21" t="str">
        <f>IF('2019'!A51="","",'2019'!A51)</f>
        <v>VAN DER POEL</v>
      </c>
      <c r="B73" s="21" t="str">
        <f>IF('2019'!B51="","",'2019'!B51)</f>
        <v>Jack</v>
      </c>
      <c r="C73" s="21">
        <f>'2019'!C51</f>
        <v>9</v>
      </c>
      <c r="D73" s="22">
        <f>'2019'!D51</f>
        <v>1537</v>
      </c>
    </row>
    <row r="74" spans="1:4" x14ac:dyDescent="0.2">
      <c r="A74" s="21" t="e">
        <f>IF('2019'!#REF!="","",'2019'!#REF!)</f>
        <v>#REF!</v>
      </c>
      <c r="B74" s="21" t="e">
        <f>IF('2019'!#REF!="","",'2019'!#REF!)</f>
        <v>#REF!</v>
      </c>
      <c r="C74" s="21" t="e">
        <f>'2019'!#REF!</f>
        <v>#REF!</v>
      </c>
      <c r="D74" s="22" t="e">
        <f>'2019'!#REF!</f>
        <v>#REF!</v>
      </c>
    </row>
    <row r="75" spans="1:4" x14ac:dyDescent="0.2">
      <c r="A75" s="21" t="e">
        <f>IF('2019'!#REF!="","",'2019'!#REF!)</f>
        <v>#REF!</v>
      </c>
      <c r="B75" s="21" t="e">
        <f>IF('2019'!#REF!="","",'2019'!#REF!)</f>
        <v>#REF!</v>
      </c>
      <c r="C75" s="21" t="e">
        <f>'2019'!#REF!</f>
        <v>#REF!</v>
      </c>
      <c r="D75" s="22" t="e">
        <f>'2019'!#REF!</f>
        <v>#REF!</v>
      </c>
    </row>
    <row r="76" spans="1:4" x14ac:dyDescent="0.2">
      <c r="A76" s="21" t="str">
        <f>IF('2019'!A52="","",'2019'!A52)</f>
        <v>VAN DER POEL</v>
      </c>
      <c r="B76" s="21" t="str">
        <f>IF('2019'!B52="","",'2019'!B52)</f>
        <v>Lars</v>
      </c>
      <c r="C76" s="21">
        <f>'2019'!C52</f>
        <v>24</v>
      </c>
      <c r="D76" s="22">
        <f>'2019'!D52</f>
        <v>543</v>
      </c>
    </row>
    <row r="77" spans="1:4" x14ac:dyDescent="0.2">
      <c r="A77" s="21" t="str">
        <f>IF('2019'!A53="","",'2019'!A53)</f>
        <v>WESTERLINCK</v>
      </c>
      <c r="B77" s="21" t="str">
        <f>IF('2019'!B53="","",'2019'!B53)</f>
        <v>Ronny</v>
      </c>
      <c r="C77" s="21">
        <f>'2019'!C53</f>
        <v>33</v>
      </c>
      <c r="D77" s="22">
        <f>'2019'!D53</f>
        <v>0</v>
      </c>
    </row>
    <row r="78" spans="1:4" x14ac:dyDescent="0.2">
      <c r="A78" s="21" t="str">
        <f>IF('2019'!A54="","",'2019'!A54)</f>
        <v>VAN DEUN</v>
      </c>
      <c r="B78" s="21" t="str">
        <f>IF('2019'!B54="","",'2019'!B54)</f>
        <v>Domien</v>
      </c>
      <c r="C78" s="21">
        <f>'2019'!C54</f>
        <v>39</v>
      </c>
      <c r="D78" s="22">
        <f>'2019'!D54</f>
        <v>0</v>
      </c>
    </row>
    <row r="79" spans="1:4" x14ac:dyDescent="0.2">
      <c r="A79" s="21" t="str">
        <f>IF('2019'!A55="","",'2019'!A55)</f>
        <v>VAN EEKELEN</v>
      </c>
      <c r="B79" s="21" t="str">
        <f>IF('2019'!B55="","",'2019'!B55)</f>
        <v>Erwin</v>
      </c>
      <c r="C79" s="21">
        <f>'2019'!C55</f>
        <v>6</v>
      </c>
      <c r="D79" s="22">
        <f>'2019'!D55</f>
        <v>1721</v>
      </c>
    </row>
    <row r="80" spans="1:4" x14ac:dyDescent="0.2">
      <c r="A80" s="21" t="str">
        <f>IF('2019'!A57="","",'2019'!A57)</f>
        <v>VAN HOOF</v>
      </c>
      <c r="B80" s="21" t="s">
        <v>185</v>
      </c>
      <c r="C80" s="21">
        <f>'2019'!C57</f>
        <v>22</v>
      </c>
      <c r="D80" s="22">
        <f>'2019'!D57</f>
        <v>596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6"/>
  <sheetViews>
    <sheetView zoomScalePageLayoutView="60" workbookViewId="0">
      <selection activeCell="A22" sqref="A22"/>
    </sheetView>
  </sheetViews>
  <sheetFormatPr defaultRowHeight="12.75" x14ac:dyDescent="0.2"/>
  <cols>
    <col min="1" max="1" width="25.42578125" customWidth="1"/>
    <col min="2" max="2" width="8.85546875" bestFit="1" customWidth="1"/>
    <col min="3" max="1025" width="9.28515625"/>
  </cols>
  <sheetData>
    <row r="1" spans="1:2" x14ac:dyDescent="0.2">
      <c r="A1" t="s">
        <v>34</v>
      </c>
      <c r="B1" t="s">
        <v>35</v>
      </c>
    </row>
    <row r="2" spans="1:2" x14ac:dyDescent="0.2">
      <c r="A2" t="s">
        <v>36</v>
      </c>
      <c r="B2" t="s">
        <v>37</v>
      </c>
    </row>
    <row r="3" spans="1:2" x14ac:dyDescent="0.2">
      <c r="A3" t="s">
        <v>38</v>
      </c>
      <c r="B3" t="s">
        <v>39</v>
      </c>
    </row>
    <row r="4" spans="1:2" x14ac:dyDescent="0.2">
      <c r="A4" t="s">
        <v>40</v>
      </c>
      <c r="B4" t="s">
        <v>41</v>
      </c>
    </row>
    <row r="5" spans="1:2" x14ac:dyDescent="0.2">
      <c r="A5" t="s">
        <v>43</v>
      </c>
      <c r="B5" t="s">
        <v>110</v>
      </c>
    </row>
    <row r="6" spans="1:2" x14ac:dyDescent="0.2">
      <c r="A6" t="s">
        <v>143</v>
      </c>
      <c r="B6" t="s">
        <v>144</v>
      </c>
    </row>
    <row r="7" spans="1:2" x14ac:dyDescent="0.2">
      <c r="A7" t="s">
        <v>44</v>
      </c>
      <c r="B7" t="s">
        <v>45</v>
      </c>
    </row>
    <row r="8" spans="1:2" x14ac:dyDescent="0.2">
      <c r="A8" t="s">
        <v>46</v>
      </c>
      <c r="B8" t="s">
        <v>47</v>
      </c>
    </row>
    <row r="9" spans="1:2" x14ac:dyDescent="0.2">
      <c r="A9" t="s">
        <v>48</v>
      </c>
      <c r="B9" t="s">
        <v>49</v>
      </c>
    </row>
    <row r="10" spans="1:2" x14ac:dyDescent="0.2">
      <c r="A10" t="s">
        <v>48</v>
      </c>
      <c r="B10" t="s">
        <v>131</v>
      </c>
    </row>
    <row r="11" spans="1:2" x14ac:dyDescent="0.2">
      <c r="A11" t="s">
        <v>50</v>
      </c>
      <c r="B11" t="s">
        <v>51</v>
      </c>
    </row>
    <row r="12" spans="1:2" x14ac:dyDescent="0.2">
      <c r="A12" t="s">
        <v>136</v>
      </c>
      <c r="B12" t="s">
        <v>137</v>
      </c>
    </row>
    <row r="13" spans="1:2" x14ac:dyDescent="0.2">
      <c r="A13" t="s">
        <v>52</v>
      </c>
      <c r="B13" t="s">
        <v>53</v>
      </c>
    </row>
    <row r="14" spans="1:2" x14ac:dyDescent="0.2">
      <c r="A14" t="s">
        <v>132</v>
      </c>
      <c r="B14" t="s">
        <v>133</v>
      </c>
    </row>
    <row r="15" spans="1:2" x14ac:dyDescent="0.2">
      <c r="A15" t="s">
        <v>54</v>
      </c>
      <c r="B15" t="s">
        <v>55</v>
      </c>
    </row>
    <row r="16" spans="1:2" x14ac:dyDescent="0.2">
      <c r="A16" t="s">
        <v>56</v>
      </c>
      <c r="B16" t="s">
        <v>57</v>
      </c>
    </row>
    <row r="17" spans="1:2" x14ac:dyDescent="0.2">
      <c r="A17" t="s">
        <v>58</v>
      </c>
      <c r="B17" t="s">
        <v>59</v>
      </c>
    </row>
    <row r="18" spans="1:2" x14ac:dyDescent="0.2">
      <c r="A18" t="s">
        <v>129</v>
      </c>
      <c r="B18" t="s">
        <v>130</v>
      </c>
    </row>
    <row r="19" spans="1:2" x14ac:dyDescent="0.2">
      <c r="A19" t="s">
        <v>124</v>
      </c>
      <c r="B19" t="s">
        <v>125</v>
      </c>
    </row>
    <row r="20" spans="1:2" x14ac:dyDescent="0.2">
      <c r="A20" t="s">
        <v>60</v>
      </c>
      <c r="B20" t="s">
        <v>61</v>
      </c>
    </row>
    <row r="21" spans="1:2" x14ac:dyDescent="0.2">
      <c r="A21" t="s">
        <v>216</v>
      </c>
      <c r="B21" t="s">
        <v>215</v>
      </c>
    </row>
    <row r="22" spans="1:2" x14ac:dyDescent="0.2">
      <c r="A22" t="s">
        <v>128</v>
      </c>
      <c r="B22" t="s">
        <v>121</v>
      </c>
    </row>
    <row r="23" spans="1:2" x14ac:dyDescent="0.2">
      <c r="A23" t="s">
        <v>112</v>
      </c>
      <c r="B23" t="s">
        <v>111</v>
      </c>
    </row>
    <row r="24" spans="1:2" x14ac:dyDescent="0.2">
      <c r="A24" t="s">
        <v>102</v>
      </c>
      <c r="B24" t="s">
        <v>55</v>
      </c>
    </row>
    <row r="25" spans="1:2" x14ac:dyDescent="0.2">
      <c r="A25" t="s">
        <v>62</v>
      </c>
      <c r="B25" t="s">
        <v>59</v>
      </c>
    </row>
    <row r="26" spans="1:2" x14ac:dyDescent="0.2">
      <c r="A26" t="s">
        <v>62</v>
      </c>
      <c r="B26" t="s">
        <v>63</v>
      </c>
    </row>
    <row r="27" spans="1:2" x14ac:dyDescent="0.2">
      <c r="A27" t="s">
        <v>64</v>
      </c>
      <c r="B27" t="s">
        <v>65</v>
      </c>
    </row>
    <row r="28" spans="1:2" x14ac:dyDescent="0.2">
      <c r="A28" t="s">
        <v>13</v>
      </c>
      <c r="B28" t="s">
        <v>15</v>
      </c>
    </row>
    <row r="29" spans="1:2" x14ac:dyDescent="0.2">
      <c r="A29" t="s">
        <v>13</v>
      </c>
      <c r="B29" t="s">
        <v>14</v>
      </c>
    </row>
    <row r="30" spans="1:2" x14ac:dyDescent="0.2">
      <c r="A30" t="s">
        <v>122</v>
      </c>
      <c r="B30" t="s">
        <v>123</v>
      </c>
    </row>
    <row r="31" spans="1:2" x14ac:dyDescent="0.2">
      <c r="A31" t="s">
        <v>16</v>
      </c>
      <c r="B31" t="s">
        <v>17</v>
      </c>
    </row>
    <row r="32" spans="1:2" x14ac:dyDescent="0.2">
      <c r="A32" t="s">
        <v>113</v>
      </c>
      <c r="B32" t="s">
        <v>114</v>
      </c>
    </row>
    <row r="33" spans="1:2" x14ac:dyDescent="0.2">
      <c r="A33" t="s">
        <v>66</v>
      </c>
      <c r="B33" t="s">
        <v>67</v>
      </c>
    </row>
    <row r="34" spans="1:2" x14ac:dyDescent="0.2">
      <c r="A34" t="s">
        <v>66</v>
      </c>
      <c r="B34" t="s">
        <v>101</v>
      </c>
    </row>
    <row r="35" spans="1:2" x14ac:dyDescent="0.2">
      <c r="A35" t="s">
        <v>68</v>
      </c>
      <c r="B35" t="s">
        <v>69</v>
      </c>
    </row>
    <row r="36" spans="1:2" x14ac:dyDescent="0.2">
      <c r="A36" t="s">
        <v>70</v>
      </c>
      <c r="B36" t="s">
        <v>135</v>
      </c>
    </row>
    <row r="37" spans="1:2" x14ac:dyDescent="0.2">
      <c r="A37" t="s">
        <v>70</v>
      </c>
      <c r="B37" t="s">
        <v>57</v>
      </c>
    </row>
    <row r="38" spans="1:2" x14ac:dyDescent="0.2">
      <c r="A38" t="s">
        <v>70</v>
      </c>
      <c r="B38" t="s">
        <v>71</v>
      </c>
    </row>
    <row r="39" spans="1:2" x14ac:dyDescent="0.2">
      <c r="A39" t="s">
        <v>72</v>
      </c>
      <c r="B39" t="s">
        <v>73</v>
      </c>
    </row>
    <row r="40" spans="1:2" x14ac:dyDescent="0.2">
      <c r="A40" t="s">
        <v>74</v>
      </c>
      <c r="B40" t="s">
        <v>75</v>
      </c>
    </row>
    <row r="41" spans="1:2" x14ac:dyDescent="0.2">
      <c r="A41" t="s">
        <v>18</v>
      </c>
      <c r="B41" t="s">
        <v>19</v>
      </c>
    </row>
    <row r="42" spans="1:2" x14ac:dyDescent="0.2">
      <c r="A42" t="s">
        <v>126</v>
      </c>
      <c r="B42" t="s">
        <v>127</v>
      </c>
    </row>
    <row r="43" spans="1:2" x14ac:dyDescent="0.2">
      <c r="A43" t="s">
        <v>76</v>
      </c>
      <c r="B43" t="s">
        <v>49</v>
      </c>
    </row>
    <row r="44" spans="1:2" x14ac:dyDescent="0.2">
      <c r="A44" t="s">
        <v>99</v>
      </c>
      <c r="B44" t="s">
        <v>77</v>
      </c>
    </row>
    <row r="45" spans="1:2" x14ac:dyDescent="0.2">
      <c r="A45" t="s">
        <v>196</v>
      </c>
      <c r="B45" t="s">
        <v>20</v>
      </c>
    </row>
    <row r="46" spans="1:2" x14ac:dyDescent="0.2">
      <c r="A46" t="s">
        <v>104</v>
      </c>
      <c r="B46" t="s">
        <v>103</v>
      </c>
    </row>
    <row r="47" spans="1:2" x14ac:dyDescent="0.2">
      <c r="A47" t="s">
        <v>78</v>
      </c>
      <c r="B47" t="s">
        <v>49</v>
      </c>
    </row>
    <row r="48" spans="1:2" x14ac:dyDescent="0.2">
      <c r="A48" t="s">
        <v>79</v>
      </c>
      <c r="B48" t="s">
        <v>80</v>
      </c>
    </row>
    <row r="49" spans="1:2" x14ac:dyDescent="0.2">
      <c r="A49" t="s">
        <v>79</v>
      </c>
      <c r="B49" t="s">
        <v>115</v>
      </c>
    </row>
    <row r="50" spans="1:2" x14ac:dyDescent="0.2">
      <c r="A50" t="s">
        <v>21</v>
      </c>
      <c r="B50" t="s">
        <v>81</v>
      </c>
    </row>
    <row r="51" spans="1:2" x14ac:dyDescent="0.2">
      <c r="A51" t="s">
        <v>21</v>
      </c>
      <c r="B51" t="s">
        <v>22</v>
      </c>
    </row>
    <row r="52" spans="1:2" x14ac:dyDescent="0.2">
      <c r="A52" t="s">
        <v>23</v>
      </c>
      <c r="B52" t="s">
        <v>24</v>
      </c>
    </row>
    <row r="53" spans="1:2" x14ac:dyDescent="0.2">
      <c r="A53" t="s">
        <v>116</v>
      </c>
      <c r="B53" t="s">
        <v>53</v>
      </c>
    </row>
    <row r="54" spans="1:2" x14ac:dyDescent="0.2">
      <c r="A54" t="s">
        <v>82</v>
      </c>
      <c r="B54" t="s">
        <v>42</v>
      </c>
    </row>
    <row r="55" spans="1:2" x14ac:dyDescent="0.2">
      <c r="A55" t="s">
        <v>82</v>
      </c>
      <c r="B55" t="s">
        <v>59</v>
      </c>
    </row>
    <row r="56" spans="1:2" x14ac:dyDescent="0.2">
      <c r="A56" t="s">
        <v>83</v>
      </c>
      <c r="B56" t="s">
        <v>84</v>
      </c>
    </row>
    <row r="57" spans="1:2" x14ac:dyDescent="0.2">
      <c r="A57" t="s">
        <v>106</v>
      </c>
      <c r="B57" t="s">
        <v>73</v>
      </c>
    </row>
    <row r="58" spans="1:2" x14ac:dyDescent="0.2">
      <c r="A58" t="s">
        <v>85</v>
      </c>
      <c r="B58" t="s">
        <v>86</v>
      </c>
    </row>
    <row r="59" spans="1:2" x14ac:dyDescent="0.2">
      <c r="A59" t="s">
        <v>85</v>
      </c>
      <c r="B59" t="s">
        <v>119</v>
      </c>
    </row>
    <row r="60" spans="1:2" x14ac:dyDescent="0.2">
      <c r="A60" t="s">
        <v>186</v>
      </c>
      <c r="B60" t="s">
        <v>185</v>
      </c>
    </row>
    <row r="61" spans="1:2" x14ac:dyDescent="0.2">
      <c r="A61" t="s">
        <v>117</v>
      </c>
      <c r="B61" t="s">
        <v>94</v>
      </c>
    </row>
    <row r="62" spans="1:2" x14ac:dyDescent="0.2">
      <c r="A62" t="s">
        <v>117</v>
      </c>
      <c r="B62" t="s">
        <v>120</v>
      </c>
    </row>
    <row r="63" spans="1:2" x14ac:dyDescent="0.2">
      <c r="A63" t="s">
        <v>87</v>
      </c>
      <c r="B63" t="s">
        <v>59</v>
      </c>
    </row>
    <row r="64" spans="1:2" x14ac:dyDescent="0.2">
      <c r="A64" t="s">
        <v>88</v>
      </c>
      <c r="B64" t="s">
        <v>89</v>
      </c>
    </row>
    <row r="65" spans="1:2" x14ac:dyDescent="0.2">
      <c r="A65" t="s">
        <v>90</v>
      </c>
      <c r="B65" t="s">
        <v>91</v>
      </c>
    </row>
    <row r="66" spans="1:2" x14ac:dyDescent="0.2">
      <c r="A66" t="s">
        <v>107</v>
      </c>
      <c r="B66" t="s">
        <v>15</v>
      </c>
    </row>
    <row r="67" spans="1:2" x14ac:dyDescent="0.2">
      <c r="A67" t="s">
        <v>107</v>
      </c>
      <c r="B67" t="s">
        <v>134</v>
      </c>
    </row>
    <row r="68" spans="1:2" x14ac:dyDescent="0.2">
      <c r="A68" t="s">
        <v>25</v>
      </c>
      <c r="B68" t="s">
        <v>26</v>
      </c>
    </row>
    <row r="69" spans="1:2" x14ac:dyDescent="0.2">
      <c r="A69" t="s">
        <v>92</v>
      </c>
      <c r="B69" t="s">
        <v>93</v>
      </c>
    </row>
    <row r="70" spans="1:2" x14ac:dyDescent="0.2">
      <c r="A70" t="s">
        <v>95</v>
      </c>
      <c r="B70" t="s">
        <v>27</v>
      </c>
    </row>
    <row r="71" spans="1:2" x14ac:dyDescent="0.2">
      <c r="A71" t="s">
        <v>28</v>
      </c>
      <c r="B71" t="s">
        <v>29</v>
      </c>
    </row>
    <row r="72" spans="1:2" x14ac:dyDescent="0.2">
      <c r="A72" t="s">
        <v>96</v>
      </c>
      <c r="B72" t="s">
        <v>29</v>
      </c>
    </row>
    <row r="73" spans="1:2" x14ac:dyDescent="0.2">
      <c r="A73" t="s">
        <v>100</v>
      </c>
      <c r="B73" t="s">
        <v>30</v>
      </c>
    </row>
    <row r="74" spans="1:2" x14ac:dyDescent="0.2">
      <c r="A74" t="s">
        <v>97</v>
      </c>
      <c r="B74" t="s">
        <v>42</v>
      </c>
    </row>
    <row r="75" spans="1:2" x14ac:dyDescent="0.2">
      <c r="A75" t="s">
        <v>31</v>
      </c>
      <c r="B75" t="s">
        <v>32</v>
      </c>
    </row>
    <row r="76" spans="1:2" x14ac:dyDescent="0.2">
      <c r="A76" t="s">
        <v>118</v>
      </c>
      <c r="B76" t="s">
        <v>33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47" sqref="H47"/>
    </sheetView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6"/>
  <sheetViews>
    <sheetView workbookViewId="0">
      <selection activeCell="A65" sqref="A65"/>
    </sheetView>
  </sheetViews>
  <sheetFormatPr defaultRowHeight="12.75" x14ac:dyDescent="0.2"/>
  <cols>
    <col min="1" max="1" width="28.140625" bestFit="1" customWidth="1"/>
    <col min="2" max="2" width="17.28515625" bestFit="1" customWidth="1"/>
    <col min="3" max="3" width="14" customWidth="1"/>
    <col min="4" max="4" width="2.7109375" customWidth="1"/>
    <col min="6" max="6" width="3" customWidth="1"/>
    <col min="7" max="7" width="1.7109375" customWidth="1"/>
  </cols>
  <sheetData>
    <row r="1" spans="1:8" ht="18" x14ac:dyDescent="0.25">
      <c r="A1" s="27" t="s">
        <v>139</v>
      </c>
      <c r="B1" s="27"/>
      <c r="C1" s="28"/>
      <c r="E1" s="4" t="s">
        <v>189</v>
      </c>
      <c r="F1" s="4"/>
      <c r="G1" s="4" t="s">
        <v>191</v>
      </c>
    </row>
    <row r="2" spans="1:8" ht="18" x14ac:dyDescent="0.25">
      <c r="A2" s="27"/>
      <c r="B2" s="27"/>
      <c r="C2" s="28"/>
      <c r="E2" s="4" t="s">
        <v>202</v>
      </c>
      <c r="F2" s="4"/>
      <c r="G2" s="4" t="s">
        <v>191</v>
      </c>
    </row>
    <row r="3" spans="1:8" ht="13.5" hidden="1" customHeight="1" x14ac:dyDescent="0.25">
      <c r="A3" s="31" t="s">
        <v>145</v>
      </c>
      <c r="B3" s="31" t="s">
        <v>146</v>
      </c>
      <c r="C3" s="32" t="s">
        <v>147</v>
      </c>
      <c r="E3" s="4" t="s">
        <v>190</v>
      </c>
      <c r="F3" s="4">
        <v>1</v>
      </c>
      <c r="G3" s="4" t="s">
        <v>191</v>
      </c>
    </row>
    <row r="4" spans="1:8" x14ac:dyDescent="0.2">
      <c r="A4" s="4" t="s">
        <v>38</v>
      </c>
      <c r="B4" s="4" t="s">
        <v>235</v>
      </c>
      <c r="E4" s="4" t="s">
        <v>203</v>
      </c>
      <c r="F4" s="4">
        <v>1</v>
      </c>
      <c r="G4" s="4" t="s">
        <v>191</v>
      </c>
    </row>
    <row r="5" spans="1:8" x14ac:dyDescent="0.2">
      <c r="A5" s="4" t="s">
        <v>143</v>
      </c>
      <c r="B5" s="4" t="s">
        <v>144</v>
      </c>
      <c r="E5" s="4" t="s">
        <v>142</v>
      </c>
      <c r="F5">
        <v>2</v>
      </c>
      <c r="G5" s="4" t="s">
        <v>191</v>
      </c>
      <c r="H5" s="4" t="s">
        <v>142</v>
      </c>
    </row>
    <row r="6" spans="1:8" x14ac:dyDescent="0.2">
      <c r="A6" s="4" t="s">
        <v>46</v>
      </c>
      <c r="B6" s="4" t="s">
        <v>47</v>
      </c>
      <c r="F6" s="4">
        <v>3</v>
      </c>
      <c r="G6" s="4" t="s">
        <v>191</v>
      </c>
    </row>
    <row r="7" spans="1:8" hidden="1" x14ac:dyDescent="0.2">
      <c r="A7" s="4" t="s">
        <v>136</v>
      </c>
      <c r="B7" s="4" t="s">
        <v>138</v>
      </c>
      <c r="F7" s="4"/>
      <c r="G7" s="4"/>
    </row>
    <row r="8" spans="1:8" x14ac:dyDescent="0.2">
      <c r="A8" s="4" t="s">
        <v>44</v>
      </c>
      <c r="B8" s="4" t="s">
        <v>45</v>
      </c>
    </row>
    <row r="9" spans="1:8" x14ac:dyDescent="0.2">
      <c r="A9" s="4" t="s">
        <v>219</v>
      </c>
      <c r="B9" s="4" t="s">
        <v>220</v>
      </c>
    </row>
    <row r="10" spans="1:8" x14ac:dyDescent="0.2">
      <c r="A10" s="4" t="s">
        <v>232</v>
      </c>
      <c r="B10" s="4" t="s">
        <v>233</v>
      </c>
    </row>
    <row r="11" spans="1:8" x14ac:dyDescent="0.2">
      <c r="A11" s="4" t="s">
        <v>54</v>
      </c>
      <c r="B11" s="4" t="s">
        <v>55</v>
      </c>
    </row>
    <row r="12" spans="1:8" x14ac:dyDescent="0.2">
      <c r="A12" s="4" t="s">
        <v>218</v>
      </c>
      <c r="B12" s="4" t="s">
        <v>217</v>
      </c>
    </row>
    <row r="13" spans="1:8" ht="13.5" customHeight="1" x14ac:dyDescent="0.2">
      <c r="A13" s="4" t="s">
        <v>216</v>
      </c>
      <c r="B13" s="4" t="s">
        <v>215</v>
      </c>
    </row>
    <row r="14" spans="1:8" x14ac:dyDescent="0.2">
      <c r="A14" s="4" t="s">
        <v>58</v>
      </c>
      <c r="B14" s="4" t="s">
        <v>59</v>
      </c>
    </row>
    <row r="15" spans="1:8" x14ac:dyDescent="0.2">
      <c r="A15" s="4" t="s">
        <v>112</v>
      </c>
      <c r="B15" s="4" t="s">
        <v>111</v>
      </c>
    </row>
    <row r="16" spans="1:8" x14ac:dyDescent="0.2">
      <c r="A16" s="4" t="s">
        <v>60</v>
      </c>
      <c r="B16" s="4" t="s">
        <v>61</v>
      </c>
    </row>
    <row r="17" spans="1:2" x14ac:dyDescent="0.2">
      <c r="A17" s="4" t="s">
        <v>195</v>
      </c>
      <c r="B17" s="4" t="s">
        <v>114</v>
      </c>
    </row>
    <row r="18" spans="1:2" x14ac:dyDescent="0.2">
      <c r="A18" s="4" t="s">
        <v>205</v>
      </c>
      <c r="B18" s="4" t="s">
        <v>206</v>
      </c>
    </row>
    <row r="19" spans="1:2" x14ac:dyDescent="0.2">
      <c r="A19" s="4" t="s">
        <v>128</v>
      </c>
      <c r="B19" s="4" t="s">
        <v>121</v>
      </c>
    </row>
    <row r="20" spans="1:2" x14ac:dyDescent="0.2">
      <c r="A20" s="4" t="s">
        <v>200</v>
      </c>
      <c r="B20" s="4" t="s">
        <v>201</v>
      </c>
    </row>
    <row r="21" spans="1:2" x14ac:dyDescent="0.2">
      <c r="A21" s="4" t="s">
        <v>102</v>
      </c>
      <c r="B21" s="4" t="s">
        <v>55</v>
      </c>
    </row>
    <row r="22" spans="1:2" x14ac:dyDescent="0.2">
      <c r="A22" s="4" t="s">
        <v>62</v>
      </c>
      <c r="B22" s="4" t="s">
        <v>59</v>
      </c>
    </row>
    <row r="23" spans="1:2" x14ac:dyDescent="0.2">
      <c r="A23" s="4" t="s">
        <v>62</v>
      </c>
      <c r="B23" s="4" t="s">
        <v>63</v>
      </c>
    </row>
    <row r="24" spans="1:2" x14ac:dyDescent="0.2">
      <c r="A24" s="4" t="s">
        <v>226</v>
      </c>
      <c r="B24" s="4" t="s">
        <v>228</v>
      </c>
    </row>
    <row r="25" spans="1:2" x14ac:dyDescent="0.2">
      <c r="A25" s="4" t="s">
        <v>64</v>
      </c>
      <c r="B25" s="4" t="s">
        <v>65</v>
      </c>
    </row>
    <row r="26" spans="1:2" x14ac:dyDescent="0.2">
      <c r="A26" s="4" t="s">
        <v>13</v>
      </c>
      <c r="B26" s="4" t="s">
        <v>15</v>
      </c>
    </row>
    <row r="27" spans="1:2" x14ac:dyDescent="0.2">
      <c r="A27" s="4" t="s">
        <v>188</v>
      </c>
      <c r="B27" s="4" t="s">
        <v>187</v>
      </c>
    </row>
    <row r="28" spans="1:2" hidden="1" x14ac:dyDescent="0.2">
      <c r="A28" s="4" t="s">
        <v>192</v>
      </c>
      <c r="B28" s="4" t="s">
        <v>193</v>
      </c>
    </row>
    <row r="29" spans="1:2" x14ac:dyDescent="0.2">
      <c r="A29" s="4" t="s">
        <v>70</v>
      </c>
      <c r="B29" s="4" t="s">
        <v>225</v>
      </c>
    </row>
    <row r="30" spans="1:2" x14ac:dyDescent="0.2">
      <c r="A30" s="4" t="s">
        <v>70</v>
      </c>
      <c r="B30" s="4" t="s">
        <v>57</v>
      </c>
    </row>
    <row r="31" spans="1:2" hidden="1" x14ac:dyDescent="0.2">
      <c r="A31" s="4" t="s">
        <v>70</v>
      </c>
      <c r="B31" s="4" t="s">
        <v>71</v>
      </c>
    </row>
    <row r="32" spans="1:2" hidden="1" x14ac:dyDescent="0.2">
      <c r="A32" s="4" t="s">
        <v>74</v>
      </c>
      <c r="B32" s="4" t="s">
        <v>75</v>
      </c>
    </row>
    <row r="33" spans="1:2" hidden="1" x14ac:dyDescent="0.2">
      <c r="A33" s="33" t="s">
        <v>74</v>
      </c>
      <c r="B33" s="4" t="s">
        <v>194</v>
      </c>
    </row>
    <row r="34" spans="1:2" x14ac:dyDescent="0.2">
      <c r="A34" s="4" t="s">
        <v>204</v>
      </c>
      <c r="B34" s="4" t="s">
        <v>55</v>
      </c>
    </row>
    <row r="35" spans="1:2" hidden="1" x14ac:dyDescent="0.2">
      <c r="A35" s="4" t="s">
        <v>99</v>
      </c>
      <c r="B35" s="4" t="s">
        <v>77</v>
      </c>
    </row>
    <row r="36" spans="1:2" x14ac:dyDescent="0.2">
      <c r="A36" s="4" t="s">
        <v>196</v>
      </c>
      <c r="B36" s="4" t="s">
        <v>20</v>
      </c>
    </row>
    <row r="37" spans="1:2" hidden="1" x14ac:dyDescent="0.2">
      <c r="A37" s="4" t="s">
        <v>104</v>
      </c>
      <c r="B37" s="4" t="s">
        <v>103</v>
      </c>
    </row>
    <row r="38" spans="1:2" x14ac:dyDescent="0.2">
      <c r="A38" s="4" t="s">
        <v>21</v>
      </c>
      <c r="B38" s="4" t="s">
        <v>81</v>
      </c>
    </row>
    <row r="39" spans="1:2" hidden="1" x14ac:dyDescent="0.2">
      <c r="A39" s="4" t="s">
        <v>21</v>
      </c>
      <c r="B39" s="4" t="s">
        <v>22</v>
      </c>
    </row>
    <row r="40" spans="1:2" x14ac:dyDescent="0.2">
      <c r="A40" s="4" t="s">
        <v>23</v>
      </c>
      <c r="B40" s="4" t="s">
        <v>24</v>
      </c>
    </row>
    <row r="41" spans="1:2" x14ac:dyDescent="0.2">
      <c r="A41" s="4" t="s">
        <v>224</v>
      </c>
      <c r="B41" s="4" t="s">
        <v>22</v>
      </c>
    </row>
    <row r="42" spans="1:2" hidden="1" x14ac:dyDescent="0.2">
      <c r="A42" s="4" t="s">
        <v>82</v>
      </c>
      <c r="B42" s="4" t="s">
        <v>42</v>
      </c>
    </row>
    <row r="43" spans="1:2" x14ac:dyDescent="0.2">
      <c r="A43" s="4" t="s">
        <v>82</v>
      </c>
      <c r="B43" s="4" t="s">
        <v>59</v>
      </c>
    </row>
    <row r="44" spans="1:2" x14ac:dyDescent="0.2">
      <c r="A44" s="4" t="s">
        <v>212</v>
      </c>
      <c r="B44" s="4" t="s">
        <v>213</v>
      </c>
    </row>
    <row r="45" spans="1:2" x14ac:dyDescent="0.2">
      <c r="A45" s="4" t="s">
        <v>210</v>
      </c>
      <c r="B45" s="4" t="s">
        <v>211</v>
      </c>
    </row>
    <row r="46" spans="1:2" x14ac:dyDescent="0.2">
      <c r="A46" s="4" t="s">
        <v>106</v>
      </c>
      <c r="B46" s="4" t="s">
        <v>73</v>
      </c>
    </row>
    <row r="47" spans="1:2" hidden="1" x14ac:dyDescent="0.2">
      <c r="A47" s="4" t="s">
        <v>85</v>
      </c>
      <c r="B47" s="4" t="s">
        <v>86</v>
      </c>
    </row>
    <row r="48" spans="1:2" x14ac:dyDescent="0.2">
      <c r="A48" s="4" t="s">
        <v>85</v>
      </c>
      <c r="B48" s="4" t="s">
        <v>119</v>
      </c>
    </row>
    <row r="49" spans="1:2" x14ac:dyDescent="0.2">
      <c r="A49" s="4" t="s">
        <v>97</v>
      </c>
      <c r="B49" s="4" t="s">
        <v>42</v>
      </c>
    </row>
    <row r="50" spans="1:2" x14ac:dyDescent="0.2">
      <c r="A50" s="4" t="s">
        <v>186</v>
      </c>
      <c r="B50" s="4" t="s">
        <v>185</v>
      </c>
    </row>
    <row r="51" spans="1:2" x14ac:dyDescent="0.2">
      <c r="A51" s="4" t="s">
        <v>117</v>
      </c>
      <c r="B51" s="4" t="s">
        <v>94</v>
      </c>
    </row>
    <row r="52" spans="1:2" x14ac:dyDescent="0.2">
      <c r="A52" s="4" t="s">
        <v>117</v>
      </c>
      <c r="B52" s="4" t="s">
        <v>120</v>
      </c>
    </row>
    <row r="53" spans="1:2" x14ac:dyDescent="0.2">
      <c r="A53" s="4" t="s">
        <v>140</v>
      </c>
      <c r="B53" s="4" t="s">
        <v>130</v>
      </c>
    </row>
    <row r="54" spans="1:2" x14ac:dyDescent="0.2">
      <c r="A54" s="4" t="s">
        <v>87</v>
      </c>
      <c r="B54" s="4" t="s">
        <v>59</v>
      </c>
    </row>
    <row r="55" spans="1:2" x14ac:dyDescent="0.2">
      <c r="A55" s="4" t="s">
        <v>90</v>
      </c>
      <c r="B55" s="4" t="s">
        <v>91</v>
      </c>
    </row>
    <row r="56" spans="1:2" x14ac:dyDescent="0.2">
      <c r="A56" s="4" t="s">
        <v>197</v>
      </c>
      <c r="B56" s="4" t="s">
        <v>198</v>
      </c>
    </row>
    <row r="57" spans="1:2" x14ac:dyDescent="0.2">
      <c r="A57" s="4" t="s">
        <v>107</v>
      </c>
      <c r="B57" s="4" t="s">
        <v>15</v>
      </c>
    </row>
    <row r="58" spans="1:2" x14ac:dyDescent="0.2">
      <c r="A58" s="4" t="s">
        <v>107</v>
      </c>
      <c r="B58" s="4" t="s">
        <v>134</v>
      </c>
    </row>
    <row r="59" spans="1:2" x14ac:dyDescent="0.2">
      <c r="A59" s="4" t="s">
        <v>25</v>
      </c>
      <c r="B59" s="4" t="s">
        <v>26</v>
      </c>
    </row>
    <row r="60" spans="1:2" x14ac:dyDescent="0.2">
      <c r="A60" s="4" t="s">
        <v>92</v>
      </c>
      <c r="B60" s="4" t="s">
        <v>93</v>
      </c>
    </row>
    <row r="61" spans="1:2" x14ac:dyDescent="0.2">
      <c r="A61" s="4" t="s">
        <v>95</v>
      </c>
      <c r="B61" s="4" t="s">
        <v>27</v>
      </c>
    </row>
    <row r="62" spans="1:2" x14ac:dyDescent="0.2">
      <c r="A62" s="4" t="s">
        <v>100</v>
      </c>
      <c r="B62" s="4" t="s">
        <v>30</v>
      </c>
    </row>
    <row r="63" spans="1:2" x14ac:dyDescent="0.2">
      <c r="A63" s="4" t="s">
        <v>214</v>
      </c>
      <c r="B63" s="4" t="s">
        <v>91</v>
      </c>
    </row>
    <row r="64" spans="1:2" x14ac:dyDescent="0.2">
      <c r="A64" s="4"/>
      <c r="B64" s="4"/>
    </row>
    <row r="65" spans="1:2" x14ac:dyDescent="0.2">
      <c r="A65" s="4" t="s">
        <v>238</v>
      </c>
      <c r="B65" s="4"/>
    </row>
    <row r="66" spans="1:2" x14ac:dyDescent="0.2">
      <c r="A66" s="4" t="s">
        <v>237</v>
      </c>
      <c r="B66" s="4" t="s">
        <v>114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2019</vt:lpstr>
      <vt:lpstr>Vrij stuk </vt:lpstr>
      <vt:lpstr>werklijst</vt:lpstr>
      <vt:lpstr>Namen deelnemers</vt:lpstr>
      <vt:lpstr>Blad1</vt:lpstr>
      <vt:lpstr>AFDRUKLIJST</vt:lpstr>
      <vt:lpstr>Excel_BuiltIn__FilterDatabase_2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Vreeke</cp:lastModifiedBy>
  <cp:revision>0</cp:revision>
  <cp:lastPrinted>2017-06-30T13:40:15Z</cp:lastPrinted>
  <dcterms:created xsi:type="dcterms:W3CDTF">2013-04-03T13:31:59Z</dcterms:created>
  <dcterms:modified xsi:type="dcterms:W3CDTF">2019-11-22T07:38:53Z</dcterms:modified>
</cp:coreProperties>
</file>